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.xml" ContentType="application/vnd.ms-excel.controlproperties+xml"/>
  <Override PartName="/xl/drawings/drawing10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19425" windowHeight="10305" tabRatio="846" firstSheet="1" activeTab="1"/>
  </bookViews>
  <sheets>
    <sheet name="Ders Dağılım" sheetId="20" state="hidden" r:id="rId1"/>
    <sheet name="Çağrı" sheetId="1" r:id="rId2"/>
    <sheet name="Muhasebe" sheetId="21" r:id="rId3"/>
    <sheet name="Banka" sheetId="22" r:id="rId4"/>
    <sheet name="BankaİÖ" sheetId="23" state="hidden" r:id="rId5"/>
    <sheet name="SosGüv" sheetId="24" r:id="rId6"/>
    <sheet name="SosGüvİÖ" sheetId="25" state="hidden" r:id="rId7"/>
    <sheet name="BilProg" sheetId="26" r:id="rId8"/>
    <sheet name="BilGüv" sheetId="27" r:id="rId9"/>
    <sheet name="Öğretim Elemanı" sheetId="18" state="hidden" r:id="rId10"/>
    <sheet name="Derslikler" sheetId="35" state="hidden" r:id="rId11"/>
    <sheet name="Sayfa1" sheetId="36" state="hidden" r:id="rId12"/>
  </sheets>
  <externalReferences>
    <externalReference r:id="rId13"/>
  </externalReferences>
  <definedNames>
    <definedName name="A">Çağrı!$A$1:$AB$45</definedName>
    <definedName name="_xlnm.Print_Area" localSheetId="10">Derslikler!$A$1:$E$45</definedName>
    <definedName name="_xlnm.Print_Area" localSheetId="9">'Öğretim Elemanı'!$A$1:$J$45</definedName>
  </definedNames>
  <calcPr calcId="144525"/>
</workbook>
</file>

<file path=xl/calcChain.xml><?xml version="1.0" encoding="utf-8"?>
<calcChain xmlns="http://schemas.openxmlformats.org/spreadsheetml/2006/main">
  <c r="T7" i="35" l="1"/>
  <c r="V7" i="35"/>
  <c r="T8" i="35"/>
  <c r="V8" i="35"/>
  <c r="T9" i="35"/>
  <c r="V9" i="35"/>
  <c r="T10" i="35"/>
  <c r="V10" i="35"/>
  <c r="T11" i="35"/>
  <c r="V11" i="35"/>
  <c r="T12" i="35"/>
  <c r="V12" i="35"/>
  <c r="T13" i="35"/>
  <c r="V13" i="35"/>
  <c r="T14" i="35"/>
  <c r="V14" i="35"/>
  <c r="T15" i="35"/>
  <c r="V15" i="35"/>
  <c r="T16" i="35"/>
  <c r="V16" i="35"/>
  <c r="T17" i="35"/>
  <c r="V17" i="35"/>
  <c r="T18" i="35"/>
  <c r="V18" i="35"/>
  <c r="T19" i="35"/>
  <c r="V19" i="35"/>
  <c r="T20" i="35"/>
  <c r="V20" i="35"/>
  <c r="T21" i="35"/>
  <c r="V21" i="35"/>
  <c r="T22" i="35"/>
  <c r="V22" i="35"/>
  <c r="T23" i="35"/>
  <c r="V23" i="35"/>
  <c r="T24" i="35"/>
  <c r="V24" i="35"/>
  <c r="T25" i="35"/>
  <c r="V25" i="35"/>
  <c r="T26" i="35"/>
  <c r="V26" i="35"/>
  <c r="T27" i="35"/>
  <c r="V27" i="35"/>
  <c r="T28" i="35"/>
  <c r="V28" i="35"/>
  <c r="T29" i="35"/>
  <c r="V29" i="35"/>
  <c r="T30" i="35"/>
  <c r="V30" i="35"/>
  <c r="T31" i="35"/>
  <c r="V31" i="35"/>
  <c r="T32" i="35"/>
  <c r="V32" i="35"/>
  <c r="T33" i="35"/>
  <c r="V33" i="35"/>
  <c r="T34" i="35"/>
  <c r="V34" i="35"/>
  <c r="T35" i="35"/>
  <c r="V35" i="35"/>
  <c r="T36" i="35"/>
  <c r="V36" i="35"/>
  <c r="T37" i="35"/>
  <c r="V37" i="35"/>
  <c r="T38" i="35"/>
  <c r="V38" i="35"/>
  <c r="T39" i="35"/>
  <c r="V39" i="35"/>
  <c r="T40" i="35"/>
  <c r="V40" i="35"/>
  <c r="T41" i="35"/>
  <c r="V41" i="35"/>
  <c r="T42" i="35"/>
  <c r="V42" i="35"/>
  <c r="T43" i="35"/>
  <c r="V43" i="35"/>
  <c r="T44" i="35"/>
  <c r="V44" i="35"/>
  <c r="T45" i="35"/>
  <c r="V45" i="35"/>
  <c r="V6" i="35"/>
  <c r="T6" i="35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5" i="21"/>
  <c r="A1" i="27"/>
  <c r="J11" i="22" l="1"/>
  <c r="K11" i="22"/>
  <c r="K10" i="23"/>
  <c r="K18" i="22" l="1"/>
  <c r="K19" i="22"/>
  <c r="K20" i="22"/>
  <c r="J18" i="22"/>
  <c r="J19" i="22"/>
  <c r="J20" i="22"/>
  <c r="E29" i="23" l="1"/>
  <c r="D29" i="23"/>
  <c r="A2" i="27" l="1"/>
  <c r="A2" i="26"/>
  <c r="A2" i="25"/>
  <c r="A2" i="24"/>
  <c r="A2" i="23"/>
  <c r="A2" i="22"/>
  <c r="A1" i="26"/>
  <c r="A1" i="25"/>
  <c r="A1" i="24"/>
  <c r="A1" i="23"/>
  <c r="A1" i="22"/>
  <c r="A2" i="21"/>
  <c r="A1" i="21"/>
  <c r="A1" i="1"/>
  <c r="A2" i="1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5" i="23"/>
  <c r="K6" i="23"/>
  <c r="K7" i="23"/>
  <c r="K8" i="23"/>
  <c r="K9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5" i="23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5" i="25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G2" i="35"/>
  <c r="AI4" i="1"/>
  <c r="AH4" i="1"/>
  <c r="AG4" i="1"/>
  <c r="AF4" i="1"/>
  <c r="K5" i="21"/>
  <c r="K44" i="27"/>
  <c r="J44" i="27"/>
  <c r="E44" i="27"/>
  <c r="D44" i="27"/>
  <c r="K43" i="27"/>
  <c r="J43" i="27"/>
  <c r="E43" i="27"/>
  <c r="D43" i="27"/>
  <c r="K42" i="27"/>
  <c r="J42" i="27"/>
  <c r="E42" i="27"/>
  <c r="D42" i="27"/>
  <c r="K41" i="27"/>
  <c r="J41" i="27"/>
  <c r="E41" i="27"/>
  <c r="D41" i="27"/>
  <c r="K40" i="27"/>
  <c r="J40" i="27"/>
  <c r="E40" i="27"/>
  <c r="D40" i="27"/>
  <c r="K39" i="27"/>
  <c r="J39" i="27"/>
  <c r="E39" i="27"/>
  <c r="D39" i="27"/>
  <c r="K38" i="27"/>
  <c r="J38" i="27"/>
  <c r="E38" i="27"/>
  <c r="D38" i="27"/>
  <c r="K37" i="27"/>
  <c r="J37" i="27"/>
  <c r="E37" i="27"/>
  <c r="D37" i="27"/>
  <c r="K36" i="27"/>
  <c r="J36" i="27"/>
  <c r="E36" i="27"/>
  <c r="D36" i="27"/>
  <c r="K35" i="27"/>
  <c r="J35" i="27"/>
  <c r="E35" i="27"/>
  <c r="D35" i="27"/>
  <c r="K34" i="27"/>
  <c r="J34" i="27"/>
  <c r="E34" i="27"/>
  <c r="D34" i="27"/>
  <c r="K33" i="27"/>
  <c r="J33" i="27"/>
  <c r="E33" i="27"/>
  <c r="D33" i="27"/>
  <c r="K32" i="27"/>
  <c r="J32" i="27"/>
  <c r="E32" i="27"/>
  <c r="D32" i="27"/>
  <c r="K31" i="27"/>
  <c r="J31" i="27"/>
  <c r="E31" i="27"/>
  <c r="D31" i="27"/>
  <c r="K30" i="27"/>
  <c r="J30" i="27"/>
  <c r="E30" i="27"/>
  <c r="D30" i="27"/>
  <c r="K29" i="27"/>
  <c r="J29" i="27"/>
  <c r="E29" i="27"/>
  <c r="D29" i="27"/>
  <c r="K28" i="27"/>
  <c r="J28" i="27"/>
  <c r="E28" i="27"/>
  <c r="D28" i="27"/>
  <c r="K27" i="27"/>
  <c r="J27" i="27"/>
  <c r="E27" i="27"/>
  <c r="D27" i="27"/>
  <c r="K26" i="27"/>
  <c r="J26" i="27"/>
  <c r="E26" i="27"/>
  <c r="D26" i="27"/>
  <c r="K25" i="27"/>
  <c r="J25" i="27"/>
  <c r="E25" i="27"/>
  <c r="D25" i="27"/>
  <c r="K24" i="27"/>
  <c r="J24" i="27"/>
  <c r="E24" i="27"/>
  <c r="D24" i="27"/>
  <c r="K23" i="27"/>
  <c r="J23" i="27"/>
  <c r="E23" i="27"/>
  <c r="D23" i="27"/>
  <c r="K22" i="27"/>
  <c r="J22" i="27"/>
  <c r="E22" i="27"/>
  <c r="D22" i="27"/>
  <c r="K21" i="27"/>
  <c r="J21" i="27"/>
  <c r="E21" i="27"/>
  <c r="D21" i="27"/>
  <c r="K20" i="27"/>
  <c r="J20" i="27"/>
  <c r="E20" i="27"/>
  <c r="D20" i="27"/>
  <c r="K19" i="27"/>
  <c r="J19" i="27"/>
  <c r="E19" i="27"/>
  <c r="D19" i="27"/>
  <c r="K18" i="27"/>
  <c r="J18" i="27"/>
  <c r="E18" i="27"/>
  <c r="D18" i="27"/>
  <c r="K17" i="27"/>
  <c r="J17" i="27"/>
  <c r="E17" i="27"/>
  <c r="D17" i="27"/>
  <c r="K16" i="27"/>
  <c r="J16" i="27"/>
  <c r="E16" i="27"/>
  <c r="D16" i="27"/>
  <c r="K15" i="27"/>
  <c r="J15" i="27"/>
  <c r="E15" i="27"/>
  <c r="D15" i="27"/>
  <c r="K14" i="27"/>
  <c r="J14" i="27"/>
  <c r="E14" i="27"/>
  <c r="D14" i="27"/>
  <c r="K13" i="27"/>
  <c r="J13" i="27"/>
  <c r="E13" i="27"/>
  <c r="D13" i="27"/>
  <c r="K12" i="27"/>
  <c r="J12" i="27"/>
  <c r="E12" i="27"/>
  <c r="D12" i="27"/>
  <c r="K11" i="27"/>
  <c r="J11" i="27"/>
  <c r="E11" i="27"/>
  <c r="D11" i="27"/>
  <c r="K10" i="27"/>
  <c r="J10" i="27"/>
  <c r="E10" i="27"/>
  <c r="D10" i="27"/>
  <c r="K9" i="27"/>
  <c r="J9" i="27"/>
  <c r="E9" i="27"/>
  <c r="D9" i="27"/>
  <c r="K8" i="27"/>
  <c r="J8" i="27"/>
  <c r="E8" i="27"/>
  <c r="D8" i="27"/>
  <c r="K7" i="27"/>
  <c r="J7" i="27"/>
  <c r="E7" i="27"/>
  <c r="D7" i="27"/>
  <c r="K6" i="27"/>
  <c r="J6" i="27"/>
  <c r="E6" i="27"/>
  <c r="D6" i="27"/>
  <c r="K5" i="27"/>
  <c r="J5" i="27"/>
  <c r="E5" i="27"/>
  <c r="D5" i="27"/>
  <c r="K44" i="26"/>
  <c r="J44" i="26"/>
  <c r="E44" i="26"/>
  <c r="D44" i="26"/>
  <c r="K43" i="26"/>
  <c r="J43" i="26"/>
  <c r="E43" i="26"/>
  <c r="D43" i="26"/>
  <c r="K42" i="26"/>
  <c r="J42" i="26"/>
  <c r="E42" i="26"/>
  <c r="D42" i="26"/>
  <c r="K41" i="26"/>
  <c r="J41" i="26"/>
  <c r="E41" i="26"/>
  <c r="D41" i="26"/>
  <c r="K40" i="26"/>
  <c r="J40" i="26"/>
  <c r="E40" i="26"/>
  <c r="D40" i="26"/>
  <c r="K39" i="26"/>
  <c r="J39" i="26"/>
  <c r="E39" i="26"/>
  <c r="D39" i="26"/>
  <c r="K38" i="26"/>
  <c r="J38" i="26"/>
  <c r="E38" i="26"/>
  <c r="D38" i="26"/>
  <c r="K37" i="26"/>
  <c r="J37" i="26"/>
  <c r="E37" i="26"/>
  <c r="D37" i="26"/>
  <c r="K36" i="26"/>
  <c r="J36" i="26"/>
  <c r="E36" i="26"/>
  <c r="D36" i="26"/>
  <c r="K35" i="26"/>
  <c r="J35" i="26"/>
  <c r="E35" i="26"/>
  <c r="D35" i="26"/>
  <c r="K34" i="26"/>
  <c r="J34" i="26"/>
  <c r="E34" i="26"/>
  <c r="D34" i="26"/>
  <c r="K33" i="26"/>
  <c r="J33" i="26"/>
  <c r="E33" i="26"/>
  <c r="D33" i="26"/>
  <c r="K32" i="26"/>
  <c r="J32" i="26"/>
  <c r="E32" i="26"/>
  <c r="D32" i="26"/>
  <c r="K31" i="26"/>
  <c r="J31" i="26"/>
  <c r="E31" i="26"/>
  <c r="D31" i="26"/>
  <c r="K30" i="26"/>
  <c r="J30" i="26"/>
  <c r="E30" i="26"/>
  <c r="D30" i="26"/>
  <c r="K29" i="26"/>
  <c r="J29" i="26"/>
  <c r="E29" i="26"/>
  <c r="D29" i="26"/>
  <c r="K28" i="26"/>
  <c r="J28" i="26"/>
  <c r="E28" i="26"/>
  <c r="D28" i="26"/>
  <c r="K27" i="26"/>
  <c r="J27" i="26"/>
  <c r="E27" i="26"/>
  <c r="D27" i="26"/>
  <c r="K26" i="26"/>
  <c r="J26" i="26"/>
  <c r="E26" i="26"/>
  <c r="D26" i="26"/>
  <c r="K25" i="26"/>
  <c r="J25" i="26"/>
  <c r="E25" i="26"/>
  <c r="D25" i="26"/>
  <c r="K24" i="26"/>
  <c r="J24" i="26"/>
  <c r="E24" i="26"/>
  <c r="D24" i="26"/>
  <c r="K23" i="26"/>
  <c r="J23" i="26"/>
  <c r="E23" i="26"/>
  <c r="D23" i="26"/>
  <c r="K22" i="26"/>
  <c r="J22" i="26"/>
  <c r="E22" i="26"/>
  <c r="D22" i="26"/>
  <c r="K21" i="26"/>
  <c r="J21" i="26"/>
  <c r="E21" i="26"/>
  <c r="D21" i="26"/>
  <c r="K20" i="26"/>
  <c r="J20" i="26"/>
  <c r="E20" i="26"/>
  <c r="D20" i="26"/>
  <c r="K19" i="26"/>
  <c r="J19" i="26"/>
  <c r="E19" i="26"/>
  <c r="D19" i="26"/>
  <c r="K18" i="26"/>
  <c r="J18" i="26"/>
  <c r="E18" i="26"/>
  <c r="D18" i="26"/>
  <c r="K17" i="26"/>
  <c r="J17" i="26"/>
  <c r="E17" i="26"/>
  <c r="D17" i="26"/>
  <c r="K16" i="26"/>
  <c r="J16" i="26"/>
  <c r="E16" i="26"/>
  <c r="D16" i="26"/>
  <c r="K15" i="26"/>
  <c r="J15" i="26"/>
  <c r="E15" i="26"/>
  <c r="D15" i="26"/>
  <c r="K14" i="26"/>
  <c r="J14" i="26"/>
  <c r="E14" i="26"/>
  <c r="D14" i="26"/>
  <c r="K13" i="26"/>
  <c r="J13" i="26"/>
  <c r="E13" i="26"/>
  <c r="D13" i="26"/>
  <c r="K12" i="26"/>
  <c r="J12" i="26"/>
  <c r="E12" i="26"/>
  <c r="D12" i="26"/>
  <c r="K11" i="26"/>
  <c r="J11" i="26"/>
  <c r="E11" i="26"/>
  <c r="D11" i="26"/>
  <c r="K10" i="26"/>
  <c r="J10" i="26"/>
  <c r="E10" i="26"/>
  <c r="D10" i="26"/>
  <c r="K9" i="26"/>
  <c r="J9" i="26"/>
  <c r="E9" i="26"/>
  <c r="D9" i="26"/>
  <c r="K8" i="26"/>
  <c r="J8" i="26"/>
  <c r="E8" i="26"/>
  <c r="D8" i="26"/>
  <c r="K7" i="26"/>
  <c r="J7" i="26"/>
  <c r="E7" i="26"/>
  <c r="D7" i="26"/>
  <c r="K6" i="26"/>
  <c r="J6" i="26"/>
  <c r="E6" i="26"/>
  <c r="D6" i="26"/>
  <c r="K5" i="26"/>
  <c r="J5" i="26"/>
  <c r="E5" i="26"/>
  <c r="D5" i="26"/>
  <c r="J44" i="25"/>
  <c r="D44" i="25"/>
  <c r="J43" i="25"/>
  <c r="D43" i="25"/>
  <c r="J42" i="25"/>
  <c r="D42" i="25"/>
  <c r="J41" i="25"/>
  <c r="D41" i="25"/>
  <c r="J40" i="25"/>
  <c r="D40" i="25"/>
  <c r="J39" i="25"/>
  <c r="D39" i="25"/>
  <c r="J38" i="25"/>
  <c r="D38" i="25"/>
  <c r="J37" i="25"/>
  <c r="D37" i="25"/>
  <c r="J36" i="25"/>
  <c r="D36" i="25"/>
  <c r="J35" i="25"/>
  <c r="D35" i="25"/>
  <c r="J34" i="25"/>
  <c r="D34" i="25"/>
  <c r="J33" i="25"/>
  <c r="D33" i="25"/>
  <c r="J32" i="25"/>
  <c r="D32" i="25"/>
  <c r="J31" i="25"/>
  <c r="D31" i="25"/>
  <c r="J30" i="25"/>
  <c r="D30" i="25"/>
  <c r="J29" i="25"/>
  <c r="D29" i="25"/>
  <c r="J28" i="25"/>
  <c r="D28" i="25"/>
  <c r="J27" i="25"/>
  <c r="D27" i="25"/>
  <c r="J26" i="25"/>
  <c r="D26" i="25"/>
  <c r="J25" i="25"/>
  <c r="D25" i="25"/>
  <c r="J24" i="25"/>
  <c r="D24" i="25"/>
  <c r="J23" i="25"/>
  <c r="D23" i="25"/>
  <c r="J22" i="25"/>
  <c r="D22" i="25"/>
  <c r="J21" i="25"/>
  <c r="D21" i="25"/>
  <c r="J20" i="25"/>
  <c r="D20" i="25"/>
  <c r="J19" i="25"/>
  <c r="D19" i="25"/>
  <c r="J18" i="25"/>
  <c r="D18" i="25"/>
  <c r="J17" i="25"/>
  <c r="D17" i="25"/>
  <c r="J16" i="25"/>
  <c r="D16" i="25"/>
  <c r="J15" i="25"/>
  <c r="D15" i="25"/>
  <c r="J14" i="25"/>
  <c r="D14" i="25"/>
  <c r="J13" i="25"/>
  <c r="D13" i="25"/>
  <c r="J12" i="25"/>
  <c r="D12" i="25"/>
  <c r="J11" i="25"/>
  <c r="D11" i="25"/>
  <c r="J10" i="25"/>
  <c r="D10" i="25"/>
  <c r="J9" i="25"/>
  <c r="D9" i="25"/>
  <c r="J8" i="25"/>
  <c r="D8" i="25"/>
  <c r="J7" i="25"/>
  <c r="D7" i="25"/>
  <c r="J6" i="25"/>
  <c r="D6" i="25"/>
  <c r="J5" i="25"/>
  <c r="D5" i="25"/>
  <c r="K44" i="24"/>
  <c r="J44" i="24"/>
  <c r="E44" i="24"/>
  <c r="D44" i="24"/>
  <c r="K43" i="24"/>
  <c r="J43" i="24"/>
  <c r="E43" i="24"/>
  <c r="D43" i="24"/>
  <c r="K42" i="24"/>
  <c r="J42" i="24"/>
  <c r="E42" i="24"/>
  <c r="D42" i="24"/>
  <c r="K41" i="24"/>
  <c r="J41" i="24"/>
  <c r="E41" i="24"/>
  <c r="D41" i="24"/>
  <c r="K40" i="24"/>
  <c r="J40" i="24"/>
  <c r="E40" i="24"/>
  <c r="D40" i="24"/>
  <c r="K39" i="24"/>
  <c r="J39" i="24"/>
  <c r="E39" i="24"/>
  <c r="D39" i="24"/>
  <c r="K38" i="24"/>
  <c r="J38" i="24"/>
  <c r="E38" i="24"/>
  <c r="D38" i="24"/>
  <c r="K37" i="24"/>
  <c r="J37" i="24"/>
  <c r="E37" i="24"/>
  <c r="D37" i="24"/>
  <c r="K36" i="24"/>
  <c r="J36" i="24"/>
  <c r="E36" i="24"/>
  <c r="D36" i="24"/>
  <c r="K35" i="24"/>
  <c r="J35" i="24"/>
  <c r="E35" i="24"/>
  <c r="D35" i="24"/>
  <c r="K34" i="24"/>
  <c r="J34" i="24"/>
  <c r="E34" i="24"/>
  <c r="D34" i="24"/>
  <c r="K33" i="24"/>
  <c r="J33" i="24"/>
  <c r="E33" i="24"/>
  <c r="D33" i="24"/>
  <c r="K32" i="24"/>
  <c r="J32" i="24"/>
  <c r="E32" i="24"/>
  <c r="D32" i="24"/>
  <c r="K31" i="24"/>
  <c r="J31" i="24"/>
  <c r="E31" i="24"/>
  <c r="D31" i="24"/>
  <c r="K30" i="24"/>
  <c r="J30" i="24"/>
  <c r="E30" i="24"/>
  <c r="D30" i="24"/>
  <c r="K29" i="24"/>
  <c r="J29" i="24"/>
  <c r="E29" i="24"/>
  <c r="D29" i="24"/>
  <c r="K28" i="24"/>
  <c r="J28" i="24"/>
  <c r="E28" i="24"/>
  <c r="D28" i="24"/>
  <c r="K27" i="24"/>
  <c r="J27" i="24"/>
  <c r="E27" i="24"/>
  <c r="D27" i="24"/>
  <c r="K26" i="24"/>
  <c r="J26" i="24"/>
  <c r="E26" i="24"/>
  <c r="D26" i="24"/>
  <c r="K25" i="24"/>
  <c r="J25" i="24"/>
  <c r="E25" i="24"/>
  <c r="D25" i="24"/>
  <c r="K24" i="24"/>
  <c r="J24" i="24"/>
  <c r="E24" i="24"/>
  <c r="D24" i="24"/>
  <c r="K23" i="24"/>
  <c r="J23" i="24"/>
  <c r="E23" i="24"/>
  <c r="D23" i="24"/>
  <c r="K22" i="24"/>
  <c r="J22" i="24"/>
  <c r="E22" i="24"/>
  <c r="D22" i="24"/>
  <c r="K21" i="24"/>
  <c r="J21" i="24"/>
  <c r="E21" i="24"/>
  <c r="D21" i="24"/>
  <c r="K20" i="24"/>
  <c r="J20" i="24"/>
  <c r="E20" i="24"/>
  <c r="D20" i="24"/>
  <c r="K19" i="24"/>
  <c r="J19" i="24"/>
  <c r="E19" i="24"/>
  <c r="D19" i="24"/>
  <c r="K18" i="24"/>
  <c r="J18" i="24"/>
  <c r="E18" i="24"/>
  <c r="D18" i="24"/>
  <c r="K17" i="24"/>
  <c r="J17" i="24"/>
  <c r="E17" i="24"/>
  <c r="D17" i="24"/>
  <c r="K16" i="24"/>
  <c r="J16" i="24"/>
  <c r="E16" i="24"/>
  <c r="D16" i="24"/>
  <c r="K15" i="24"/>
  <c r="J15" i="24"/>
  <c r="E15" i="24"/>
  <c r="D15" i="24"/>
  <c r="K14" i="24"/>
  <c r="J14" i="24"/>
  <c r="E14" i="24"/>
  <c r="D14" i="24"/>
  <c r="K13" i="24"/>
  <c r="J13" i="24"/>
  <c r="E13" i="24"/>
  <c r="D13" i="24"/>
  <c r="K12" i="24"/>
  <c r="J12" i="24"/>
  <c r="E12" i="24"/>
  <c r="D12" i="24"/>
  <c r="K11" i="24"/>
  <c r="J11" i="24"/>
  <c r="E11" i="24"/>
  <c r="D11" i="24"/>
  <c r="K10" i="24"/>
  <c r="J10" i="24"/>
  <c r="E10" i="24"/>
  <c r="D10" i="24"/>
  <c r="K9" i="24"/>
  <c r="J9" i="24"/>
  <c r="E9" i="24"/>
  <c r="D9" i="24"/>
  <c r="K8" i="24"/>
  <c r="J8" i="24"/>
  <c r="E8" i="24"/>
  <c r="D8" i="24"/>
  <c r="K7" i="24"/>
  <c r="J7" i="24"/>
  <c r="E7" i="24"/>
  <c r="D7" i="24"/>
  <c r="K6" i="24"/>
  <c r="J6" i="24"/>
  <c r="E6" i="24"/>
  <c r="D6" i="24"/>
  <c r="K5" i="24"/>
  <c r="J5" i="24"/>
  <c r="E5" i="24"/>
  <c r="D5" i="24"/>
  <c r="J45" i="23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J6" i="23"/>
  <c r="J5" i="23"/>
  <c r="K44" i="22"/>
  <c r="J44" i="22"/>
  <c r="E44" i="22"/>
  <c r="D44" i="22"/>
  <c r="K43" i="22"/>
  <c r="J43" i="22"/>
  <c r="E43" i="22"/>
  <c r="D43" i="22"/>
  <c r="K42" i="22"/>
  <c r="J42" i="22"/>
  <c r="E42" i="22"/>
  <c r="D42" i="22"/>
  <c r="K41" i="22"/>
  <c r="J41" i="22"/>
  <c r="E41" i="22"/>
  <c r="D41" i="22"/>
  <c r="K40" i="22"/>
  <c r="J40" i="22"/>
  <c r="E40" i="22"/>
  <c r="D40" i="22"/>
  <c r="K39" i="22"/>
  <c r="J39" i="22"/>
  <c r="E39" i="22"/>
  <c r="D39" i="22"/>
  <c r="K38" i="22"/>
  <c r="J38" i="22"/>
  <c r="E38" i="22"/>
  <c r="D38" i="22"/>
  <c r="K37" i="22"/>
  <c r="J37" i="22"/>
  <c r="E37" i="22"/>
  <c r="D37" i="22"/>
  <c r="K36" i="22"/>
  <c r="J36" i="22"/>
  <c r="E36" i="22"/>
  <c r="D36" i="22"/>
  <c r="K35" i="22"/>
  <c r="J35" i="22"/>
  <c r="E35" i="22"/>
  <c r="D35" i="22"/>
  <c r="K34" i="22"/>
  <c r="J34" i="22"/>
  <c r="E34" i="22"/>
  <c r="D34" i="22"/>
  <c r="K33" i="22"/>
  <c r="J33" i="22"/>
  <c r="E33" i="22"/>
  <c r="D33" i="22"/>
  <c r="K32" i="22"/>
  <c r="J32" i="22"/>
  <c r="E32" i="22"/>
  <c r="D32" i="22"/>
  <c r="K31" i="22"/>
  <c r="J31" i="22"/>
  <c r="E31" i="22"/>
  <c r="D31" i="22"/>
  <c r="K30" i="22"/>
  <c r="J30" i="22"/>
  <c r="E30" i="22"/>
  <c r="D30" i="22"/>
  <c r="K29" i="22"/>
  <c r="J29" i="22"/>
  <c r="E29" i="22"/>
  <c r="D29" i="22"/>
  <c r="K28" i="22"/>
  <c r="J28" i="22"/>
  <c r="E28" i="22"/>
  <c r="D28" i="22"/>
  <c r="K27" i="22"/>
  <c r="J27" i="22"/>
  <c r="E27" i="22"/>
  <c r="D27" i="22"/>
  <c r="K26" i="22"/>
  <c r="J26" i="22"/>
  <c r="E26" i="22"/>
  <c r="D26" i="22"/>
  <c r="K25" i="22"/>
  <c r="J25" i="22"/>
  <c r="E25" i="22"/>
  <c r="D25" i="22"/>
  <c r="K24" i="22"/>
  <c r="J24" i="22"/>
  <c r="E24" i="22"/>
  <c r="D24" i="22"/>
  <c r="K23" i="22"/>
  <c r="J23" i="22"/>
  <c r="E23" i="22"/>
  <c r="D23" i="22"/>
  <c r="K22" i="22"/>
  <c r="J22" i="22"/>
  <c r="E22" i="22"/>
  <c r="D22" i="22"/>
  <c r="K21" i="22"/>
  <c r="J21" i="22"/>
  <c r="E21" i="22"/>
  <c r="D21" i="22"/>
  <c r="E20" i="22"/>
  <c r="D20" i="22"/>
  <c r="E19" i="22"/>
  <c r="D19" i="22"/>
  <c r="E18" i="22"/>
  <c r="D18" i="22"/>
  <c r="K17" i="22"/>
  <c r="J17" i="22"/>
  <c r="E17" i="22"/>
  <c r="D17" i="22"/>
  <c r="K16" i="22"/>
  <c r="J16" i="22"/>
  <c r="E16" i="22"/>
  <c r="D16" i="22"/>
  <c r="K15" i="22"/>
  <c r="J15" i="22"/>
  <c r="E15" i="22"/>
  <c r="D15" i="22"/>
  <c r="K14" i="22"/>
  <c r="J14" i="22"/>
  <c r="E14" i="22"/>
  <c r="D14" i="22"/>
  <c r="K13" i="22"/>
  <c r="J13" i="22"/>
  <c r="E13" i="22"/>
  <c r="D13" i="22"/>
  <c r="K12" i="22"/>
  <c r="J12" i="22"/>
  <c r="E12" i="22"/>
  <c r="D12" i="22"/>
  <c r="E11" i="22"/>
  <c r="D11" i="22"/>
  <c r="K10" i="22"/>
  <c r="J10" i="22"/>
  <c r="E10" i="22"/>
  <c r="D10" i="22"/>
  <c r="K9" i="22"/>
  <c r="J9" i="22"/>
  <c r="E9" i="22"/>
  <c r="D9" i="22"/>
  <c r="K8" i="22"/>
  <c r="J8" i="22"/>
  <c r="E8" i="22"/>
  <c r="D8" i="22"/>
  <c r="K7" i="22"/>
  <c r="J7" i="22"/>
  <c r="E7" i="22"/>
  <c r="D7" i="22"/>
  <c r="K6" i="22"/>
  <c r="J6" i="22"/>
  <c r="E6" i="22"/>
  <c r="D6" i="22"/>
  <c r="K5" i="22"/>
  <c r="J5" i="22"/>
  <c r="E5" i="22"/>
  <c r="D5" i="22"/>
  <c r="K44" i="21"/>
  <c r="E44" i="21"/>
  <c r="D44" i="21"/>
  <c r="K43" i="21"/>
  <c r="E43" i="21"/>
  <c r="D43" i="21"/>
  <c r="K42" i="21"/>
  <c r="E42" i="21"/>
  <c r="D42" i="21"/>
  <c r="K41" i="21"/>
  <c r="E41" i="21"/>
  <c r="D41" i="21"/>
  <c r="K40" i="21"/>
  <c r="E40" i="21"/>
  <c r="D40" i="21"/>
  <c r="K39" i="21"/>
  <c r="E39" i="21"/>
  <c r="D39" i="21"/>
  <c r="K38" i="21"/>
  <c r="E38" i="21"/>
  <c r="D38" i="21"/>
  <c r="K37" i="21"/>
  <c r="E37" i="21"/>
  <c r="D37" i="21"/>
  <c r="K36" i="21"/>
  <c r="E36" i="21"/>
  <c r="D36" i="21"/>
  <c r="K35" i="21"/>
  <c r="E35" i="21"/>
  <c r="D35" i="21"/>
  <c r="K34" i="21"/>
  <c r="E34" i="21"/>
  <c r="D34" i="21"/>
  <c r="K33" i="21"/>
  <c r="E33" i="21"/>
  <c r="D33" i="21"/>
  <c r="K32" i="21"/>
  <c r="E32" i="21"/>
  <c r="D32" i="21"/>
  <c r="K31" i="21"/>
  <c r="E31" i="21"/>
  <c r="D31" i="21"/>
  <c r="K30" i="21"/>
  <c r="E30" i="21"/>
  <c r="D30" i="21"/>
  <c r="K29" i="21"/>
  <c r="E29" i="21"/>
  <c r="D29" i="21"/>
  <c r="K28" i="21"/>
  <c r="E28" i="21"/>
  <c r="D28" i="21"/>
  <c r="K27" i="21"/>
  <c r="E27" i="21"/>
  <c r="D27" i="21"/>
  <c r="K26" i="21"/>
  <c r="E26" i="21"/>
  <c r="D26" i="21"/>
  <c r="K25" i="21"/>
  <c r="E25" i="21"/>
  <c r="D25" i="21"/>
  <c r="K24" i="21"/>
  <c r="E24" i="21"/>
  <c r="D24" i="21"/>
  <c r="K23" i="21"/>
  <c r="E23" i="21"/>
  <c r="D23" i="21"/>
  <c r="K22" i="21"/>
  <c r="E22" i="21"/>
  <c r="D22" i="21"/>
  <c r="K21" i="21"/>
  <c r="E21" i="21"/>
  <c r="D21" i="21"/>
  <c r="K20" i="21"/>
  <c r="E20" i="21"/>
  <c r="D20" i="21"/>
  <c r="K19" i="21"/>
  <c r="E19" i="21"/>
  <c r="D19" i="21"/>
  <c r="K18" i="21"/>
  <c r="E18" i="21"/>
  <c r="D18" i="21"/>
  <c r="K17" i="21"/>
  <c r="E17" i="21"/>
  <c r="D17" i="21"/>
  <c r="K16" i="21"/>
  <c r="E16" i="21"/>
  <c r="D16" i="21"/>
  <c r="K15" i="21"/>
  <c r="E15" i="21"/>
  <c r="D15" i="21"/>
  <c r="K14" i="21"/>
  <c r="E14" i="21"/>
  <c r="D14" i="21"/>
  <c r="K13" i="21"/>
  <c r="E13" i="21"/>
  <c r="D13" i="21"/>
  <c r="K12" i="21"/>
  <c r="E12" i="21"/>
  <c r="D12" i="21"/>
  <c r="K11" i="21"/>
  <c r="E11" i="21"/>
  <c r="D11" i="21"/>
  <c r="K10" i="21"/>
  <c r="E10" i="21"/>
  <c r="D10" i="21"/>
  <c r="K9" i="21"/>
  <c r="E9" i="21"/>
  <c r="D9" i="21"/>
  <c r="K8" i="21"/>
  <c r="E8" i="21"/>
  <c r="D8" i="21"/>
  <c r="K7" i="21"/>
  <c r="E7" i="21"/>
  <c r="D7" i="21"/>
  <c r="K6" i="21"/>
  <c r="E6" i="21"/>
  <c r="D6" i="21"/>
  <c r="E5" i="21"/>
  <c r="D5" i="21"/>
  <c r="L2" i="18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J5" i="1"/>
  <c r="D5" i="1"/>
  <c r="K7" i="35" l="1"/>
  <c r="S7" i="35"/>
  <c r="O8" i="35"/>
  <c r="K9" i="35"/>
  <c r="S9" i="35"/>
  <c r="O10" i="35"/>
  <c r="K11" i="35"/>
  <c r="S11" i="35"/>
  <c r="O12" i="35"/>
  <c r="K13" i="35"/>
  <c r="S13" i="35"/>
  <c r="O14" i="35"/>
  <c r="K15" i="35"/>
  <c r="S15" i="35"/>
  <c r="O16" i="35"/>
  <c r="K17" i="35"/>
  <c r="S17" i="35"/>
  <c r="O18" i="35"/>
  <c r="K19" i="35"/>
  <c r="S19" i="35"/>
  <c r="O20" i="35"/>
  <c r="K21" i="35"/>
  <c r="S21" i="35"/>
  <c r="O22" i="35"/>
  <c r="K23" i="35"/>
  <c r="S23" i="35"/>
  <c r="O24" i="35"/>
  <c r="K25" i="35"/>
  <c r="S25" i="35"/>
  <c r="O26" i="35"/>
  <c r="K27" i="35"/>
  <c r="S27" i="35"/>
  <c r="O28" i="35"/>
  <c r="K29" i="35"/>
  <c r="S29" i="35"/>
  <c r="O30" i="35"/>
  <c r="K31" i="35"/>
  <c r="S31" i="35"/>
  <c r="O32" i="35"/>
  <c r="K33" i="35"/>
  <c r="S33" i="35"/>
  <c r="O34" i="35"/>
  <c r="K35" i="35"/>
  <c r="S35" i="35"/>
  <c r="O36" i="35"/>
  <c r="K37" i="35"/>
  <c r="S37" i="35"/>
  <c r="O38" i="35"/>
  <c r="K39" i="35"/>
  <c r="S39" i="35"/>
  <c r="O40" i="35"/>
  <c r="K41" i="35"/>
  <c r="S41" i="35"/>
  <c r="O42" i="35"/>
  <c r="K43" i="35"/>
  <c r="S43" i="35"/>
  <c r="O44" i="35"/>
  <c r="K45" i="35"/>
  <c r="S45" i="35"/>
  <c r="P6" i="35"/>
  <c r="Q6" i="35"/>
  <c r="R37" i="35"/>
  <c r="N42" i="35"/>
  <c r="U6" i="35"/>
  <c r="L7" i="35"/>
  <c r="P8" i="35"/>
  <c r="L9" i="35"/>
  <c r="P10" i="35"/>
  <c r="L11" i="35"/>
  <c r="P12" i="35"/>
  <c r="L13" i="35"/>
  <c r="P14" i="35"/>
  <c r="L15" i="35"/>
  <c r="P16" i="35"/>
  <c r="L17" i="35"/>
  <c r="P18" i="35"/>
  <c r="L19" i="35"/>
  <c r="P20" i="35"/>
  <c r="L21" i="35"/>
  <c r="P22" i="35"/>
  <c r="L23" i="35"/>
  <c r="P24" i="35"/>
  <c r="L25" i="35"/>
  <c r="P26" i="35"/>
  <c r="L27" i="35"/>
  <c r="P28" i="35"/>
  <c r="L29" i="35"/>
  <c r="P30" i="35"/>
  <c r="L31" i="35"/>
  <c r="P32" i="35"/>
  <c r="L33" i="35"/>
  <c r="P34" i="35"/>
  <c r="L35" i="35"/>
  <c r="P36" i="35"/>
  <c r="L37" i="35"/>
  <c r="P38" i="35"/>
  <c r="L39" i="35"/>
  <c r="P40" i="35"/>
  <c r="L41" i="35"/>
  <c r="P42" i="35"/>
  <c r="L43" i="35"/>
  <c r="P44" i="35"/>
  <c r="L45" i="35"/>
  <c r="N6" i="35"/>
  <c r="O6" i="35"/>
  <c r="R19" i="35"/>
  <c r="M7" i="35"/>
  <c r="U7" i="35"/>
  <c r="Q8" i="35"/>
  <c r="M9" i="35"/>
  <c r="U9" i="35"/>
  <c r="Q10" i="35"/>
  <c r="M11" i="35"/>
  <c r="U11" i="35"/>
  <c r="Q12" i="35"/>
  <c r="M13" i="35"/>
  <c r="U13" i="35"/>
  <c r="Q14" i="35"/>
  <c r="M15" i="35"/>
  <c r="U15" i="35"/>
  <c r="Q16" i="35"/>
  <c r="M17" i="35"/>
  <c r="U17" i="35"/>
  <c r="Q18" i="35"/>
  <c r="M19" i="35"/>
  <c r="U19" i="35"/>
  <c r="Q20" i="35"/>
  <c r="M21" i="35"/>
  <c r="U21" i="35"/>
  <c r="Q22" i="35"/>
  <c r="M23" i="35"/>
  <c r="U23" i="35"/>
  <c r="Q24" i="35"/>
  <c r="M25" i="35"/>
  <c r="U25" i="35"/>
  <c r="Q26" i="35"/>
  <c r="M27" i="35"/>
  <c r="U27" i="35"/>
  <c r="Q28" i="35"/>
  <c r="M29" i="35"/>
  <c r="U29" i="35"/>
  <c r="Q30" i="35"/>
  <c r="M31" i="35"/>
  <c r="U31" i="35"/>
  <c r="Q32" i="35"/>
  <c r="M33" i="35"/>
  <c r="U33" i="35"/>
  <c r="Q34" i="35"/>
  <c r="M35" i="35"/>
  <c r="U35" i="35"/>
  <c r="Q36" i="35"/>
  <c r="M37" i="35"/>
  <c r="U37" i="35"/>
  <c r="Q38" i="35"/>
  <c r="M39" i="35"/>
  <c r="U39" i="35"/>
  <c r="Q40" i="35"/>
  <c r="M41" i="35"/>
  <c r="U41" i="35"/>
  <c r="Q42" i="35"/>
  <c r="M43" i="35"/>
  <c r="U43" i="35"/>
  <c r="Q44" i="35"/>
  <c r="M45" i="35"/>
  <c r="U45" i="35"/>
  <c r="N20" i="35"/>
  <c r="N36" i="35"/>
  <c r="N7" i="35"/>
  <c r="R8" i="35"/>
  <c r="N9" i="35"/>
  <c r="R10" i="35"/>
  <c r="N11" i="35"/>
  <c r="R12" i="35"/>
  <c r="N13" i="35"/>
  <c r="R14" i="35"/>
  <c r="N15" i="35"/>
  <c r="R16" i="35"/>
  <c r="N17" i="35"/>
  <c r="R18" i="35"/>
  <c r="N19" i="35"/>
  <c r="R20" i="35"/>
  <c r="N21" i="35"/>
  <c r="R22" i="35"/>
  <c r="N23" i="35"/>
  <c r="R24" i="35"/>
  <c r="N25" i="35"/>
  <c r="R26" i="35"/>
  <c r="N27" i="35"/>
  <c r="R28" i="35"/>
  <c r="N29" i="35"/>
  <c r="R30" i="35"/>
  <c r="N31" i="35"/>
  <c r="R32" i="35"/>
  <c r="N33" i="35"/>
  <c r="R34" i="35"/>
  <c r="N35" i="35"/>
  <c r="R36" i="35"/>
  <c r="N37" i="35"/>
  <c r="R38" i="35"/>
  <c r="N39" i="35"/>
  <c r="R40" i="35"/>
  <c r="N41" i="35"/>
  <c r="R42" i="35"/>
  <c r="N43" i="35"/>
  <c r="R44" i="35"/>
  <c r="N45" i="35"/>
  <c r="O43" i="35"/>
  <c r="O45" i="35"/>
  <c r="R9" i="35"/>
  <c r="R11" i="35"/>
  <c r="N14" i="35"/>
  <c r="R17" i="35"/>
  <c r="R21" i="35"/>
  <c r="R25" i="35"/>
  <c r="R27" i="35"/>
  <c r="N32" i="35"/>
  <c r="R35" i="35"/>
  <c r="R39" i="35"/>
  <c r="N44" i="35"/>
  <c r="O7" i="35"/>
  <c r="K8" i="35"/>
  <c r="S8" i="35"/>
  <c r="O9" i="35"/>
  <c r="K10" i="35"/>
  <c r="S10" i="35"/>
  <c r="O11" i="35"/>
  <c r="K12" i="35"/>
  <c r="S12" i="35"/>
  <c r="O13" i="35"/>
  <c r="K14" i="35"/>
  <c r="S14" i="35"/>
  <c r="O15" i="35"/>
  <c r="K16" i="35"/>
  <c r="S16" i="35"/>
  <c r="O17" i="35"/>
  <c r="K18" i="35"/>
  <c r="S18" i="35"/>
  <c r="O19" i="35"/>
  <c r="K20" i="35"/>
  <c r="S20" i="35"/>
  <c r="O21" i="35"/>
  <c r="K22" i="35"/>
  <c r="S22" i="35"/>
  <c r="O23" i="35"/>
  <c r="K24" i="35"/>
  <c r="S24" i="35"/>
  <c r="O25" i="35"/>
  <c r="K26" i="35"/>
  <c r="S26" i="35"/>
  <c r="O27" i="35"/>
  <c r="K28" i="35"/>
  <c r="S28" i="35"/>
  <c r="O29" i="35"/>
  <c r="K30" i="35"/>
  <c r="S30" i="35"/>
  <c r="O31" i="35"/>
  <c r="K32" i="35"/>
  <c r="S32" i="35"/>
  <c r="O33" i="35"/>
  <c r="K34" i="35"/>
  <c r="S34" i="35"/>
  <c r="O35" i="35"/>
  <c r="K36" i="35"/>
  <c r="S36" i="35"/>
  <c r="O37" i="35"/>
  <c r="K38" i="35"/>
  <c r="S38" i="35"/>
  <c r="O39" i="35"/>
  <c r="K40" i="35"/>
  <c r="S40" i="35"/>
  <c r="O41" i="35"/>
  <c r="K42" i="35"/>
  <c r="S42" i="35"/>
  <c r="K44" i="35"/>
  <c r="S44" i="35"/>
  <c r="M6" i="35"/>
  <c r="R15" i="35"/>
  <c r="N26" i="35"/>
  <c r="N30" i="35"/>
  <c r="N38" i="35"/>
  <c r="R43" i="35"/>
  <c r="P7" i="35"/>
  <c r="L8" i="35"/>
  <c r="P9" i="35"/>
  <c r="L10" i="35"/>
  <c r="P11" i="35"/>
  <c r="L12" i="35"/>
  <c r="P13" i="35"/>
  <c r="L14" i="35"/>
  <c r="P15" i="35"/>
  <c r="L16" i="35"/>
  <c r="P17" i="35"/>
  <c r="L18" i="35"/>
  <c r="P19" i="35"/>
  <c r="L20" i="35"/>
  <c r="P21" i="35"/>
  <c r="L22" i="35"/>
  <c r="P23" i="35"/>
  <c r="L24" i="35"/>
  <c r="P25" i="35"/>
  <c r="L26" i="35"/>
  <c r="P27" i="35"/>
  <c r="L28" i="35"/>
  <c r="P29" i="35"/>
  <c r="L30" i="35"/>
  <c r="P31" i="35"/>
  <c r="L32" i="35"/>
  <c r="P33" i="35"/>
  <c r="L34" i="35"/>
  <c r="P35" i="35"/>
  <c r="L36" i="35"/>
  <c r="P37" i="35"/>
  <c r="L38" i="35"/>
  <c r="P39" i="35"/>
  <c r="L40" i="35"/>
  <c r="P41" i="35"/>
  <c r="L42" i="35"/>
  <c r="P43" i="35"/>
  <c r="L44" i="35"/>
  <c r="P45" i="35"/>
  <c r="R13" i="35"/>
  <c r="R23" i="35"/>
  <c r="N28" i="35"/>
  <c r="R33" i="35"/>
  <c r="N40" i="35"/>
  <c r="R6" i="35"/>
  <c r="Q7" i="35"/>
  <c r="M8" i="35"/>
  <c r="U8" i="35"/>
  <c r="Q9" i="35"/>
  <c r="M10" i="35"/>
  <c r="U10" i="35"/>
  <c r="Q11" i="35"/>
  <c r="M12" i="35"/>
  <c r="U12" i="35"/>
  <c r="Q13" i="35"/>
  <c r="M14" i="35"/>
  <c r="U14" i="35"/>
  <c r="Q15" i="35"/>
  <c r="M16" i="35"/>
  <c r="U16" i="35"/>
  <c r="Q17" i="35"/>
  <c r="M18" i="35"/>
  <c r="U18" i="35"/>
  <c r="Q19" i="35"/>
  <c r="M20" i="35"/>
  <c r="U20" i="35"/>
  <c r="Q21" i="35"/>
  <c r="M22" i="35"/>
  <c r="U22" i="35"/>
  <c r="Q23" i="35"/>
  <c r="M24" i="35"/>
  <c r="U24" i="35"/>
  <c r="Q25" i="35"/>
  <c r="M26" i="35"/>
  <c r="U26" i="35"/>
  <c r="Q27" i="35"/>
  <c r="M28" i="35"/>
  <c r="U28" i="35"/>
  <c r="Q29" i="35"/>
  <c r="M30" i="35"/>
  <c r="U30" i="35"/>
  <c r="Q31" i="35"/>
  <c r="M32" i="35"/>
  <c r="U32" i="35"/>
  <c r="Q33" i="35"/>
  <c r="M34" i="35"/>
  <c r="U34" i="35"/>
  <c r="Q35" i="35"/>
  <c r="M36" i="35"/>
  <c r="U36" i="35"/>
  <c r="Q37" i="35"/>
  <c r="M38" i="35"/>
  <c r="U38" i="35"/>
  <c r="Q39" i="35"/>
  <c r="M40" i="35"/>
  <c r="U40" i="35"/>
  <c r="Q41" i="35"/>
  <c r="M42" i="35"/>
  <c r="U42" i="35"/>
  <c r="Q43" i="35"/>
  <c r="M44" i="35"/>
  <c r="U44" i="35"/>
  <c r="Q45" i="35"/>
  <c r="S6" i="35"/>
  <c r="R7" i="35"/>
  <c r="N8" i="35"/>
  <c r="N10" i="35"/>
  <c r="N12" i="35"/>
  <c r="N16" i="35"/>
  <c r="N18" i="35"/>
  <c r="N22" i="35"/>
  <c r="N24" i="35"/>
  <c r="R29" i="35"/>
  <c r="R31" i="35"/>
  <c r="N34" i="35"/>
  <c r="R41" i="35"/>
  <c r="R45" i="35"/>
  <c r="K6" i="35"/>
  <c r="L6" i="35"/>
  <c r="C6" i="35"/>
  <c r="C15" i="18"/>
  <c r="D7" i="18"/>
  <c r="D11" i="18"/>
  <c r="D19" i="18"/>
  <c r="C10" i="18"/>
  <c r="C16" i="18"/>
  <c r="C22" i="18"/>
  <c r="C26" i="18"/>
  <c r="C30" i="18"/>
  <c r="C34" i="18"/>
  <c r="C38" i="18"/>
  <c r="C42" i="18"/>
  <c r="D8" i="18"/>
  <c r="D13" i="18"/>
  <c r="C7" i="18"/>
  <c r="C11" i="18"/>
  <c r="C19" i="18"/>
  <c r="C23" i="18"/>
  <c r="C27" i="18"/>
  <c r="C31" i="18"/>
  <c r="C35" i="18"/>
  <c r="C39" i="18"/>
  <c r="C43" i="18"/>
  <c r="D9" i="18"/>
  <c r="D15" i="18"/>
  <c r="C8" i="18"/>
  <c r="C13" i="18"/>
  <c r="C20" i="18"/>
  <c r="C24" i="18"/>
  <c r="C28" i="18"/>
  <c r="C32" i="18"/>
  <c r="C36" i="18"/>
  <c r="C40" i="18"/>
  <c r="C44" i="18"/>
  <c r="D10" i="18"/>
  <c r="D16" i="18"/>
  <c r="C9" i="18"/>
  <c r="C21" i="18"/>
  <c r="C25" i="18"/>
  <c r="C29" i="18"/>
  <c r="C33" i="18"/>
  <c r="C37" i="18"/>
  <c r="C41" i="18"/>
  <c r="C9" i="35"/>
  <c r="C10" i="35"/>
  <c r="C7" i="35"/>
  <c r="C8" i="35"/>
  <c r="C12" i="18"/>
  <c r="D12" i="18"/>
  <c r="C14" i="35"/>
  <c r="C18" i="35"/>
  <c r="C11" i="35"/>
  <c r="C15" i="35"/>
  <c r="C19" i="35"/>
  <c r="C12" i="35"/>
  <c r="C16" i="35"/>
  <c r="C20" i="35"/>
  <c r="C13" i="35"/>
  <c r="C17" i="35"/>
  <c r="C21" i="35"/>
  <c r="D18" i="18"/>
  <c r="C18" i="18"/>
  <c r="D17" i="18"/>
  <c r="C17" i="18"/>
  <c r="D14" i="18"/>
  <c r="C14" i="18"/>
  <c r="E12" i="18"/>
  <c r="E18" i="18"/>
  <c r="E24" i="18"/>
  <c r="E30" i="18"/>
  <c r="E36" i="18"/>
  <c r="E42" i="18"/>
  <c r="D20" i="18"/>
  <c r="D26" i="18"/>
  <c r="D32" i="18"/>
  <c r="D38" i="18"/>
  <c r="D44" i="18"/>
  <c r="E7" i="18"/>
  <c r="E13" i="18"/>
  <c r="E19" i="18"/>
  <c r="E25" i="18"/>
  <c r="E31" i="18"/>
  <c r="E37" i="18"/>
  <c r="E43" i="18"/>
  <c r="D21" i="18"/>
  <c r="D27" i="18"/>
  <c r="D33" i="18"/>
  <c r="D39" i="18"/>
  <c r="D45" i="18"/>
  <c r="E8" i="18"/>
  <c r="E14" i="18"/>
  <c r="E20" i="18"/>
  <c r="E26" i="18"/>
  <c r="E32" i="18"/>
  <c r="E38" i="18"/>
  <c r="E44" i="18"/>
  <c r="D22" i="18"/>
  <c r="D28" i="18"/>
  <c r="D34" i="18"/>
  <c r="D40" i="18"/>
  <c r="E9" i="18"/>
  <c r="E15" i="18"/>
  <c r="E21" i="18"/>
  <c r="E27" i="18"/>
  <c r="E33" i="18"/>
  <c r="E39" i="18"/>
  <c r="E45" i="18"/>
  <c r="D23" i="18"/>
  <c r="D29" i="18"/>
  <c r="D35" i="18"/>
  <c r="D41" i="18"/>
  <c r="E10" i="18"/>
  <c r="E16" i="18"/>
  <c r="E22" i="18"/>
  <c r="E28" i="18"/>
  <c r="E34" i="18"/>
  <c r="E40" i="18"/>
  <c r="D24" i="18"/>
  <c r="D30" i="18"/>
  <c r="D36" i="18"/>
  <c r="D42" i="18"/>
  <c r="E41" i="18"/>
  <c r="D43" i="18"/>
  <c r="E11" i="18"/>
  <c r="E17" i="18"/>
  <c r="E23" i="18"/>
  <c r="D25" i="18"/>
  <c r="E29" i="18"/>
  <c r="D31" i="18"/>
  <c r="C45" i="18"/>
  <c r="E35" i="18"/>
  <c r="D37" i="18"/>
  <c r="E27" i="35"/>
  <c r="E33" i="35"/>
  <c r="D23" i="35"/>
  <c r="D29" i="35"/>
  <c r="D35" i="35"/>
  <c r="C26" i="35"/>
  <c r="C32" i="35"/>
  <c r="E22" i="35"/>
  <c r="E28" i="35"/>
  <c r="E34" i="35"/>
  <c r="D24" i="35"/>
  <c r="D30" i="35"/>
  <c r="D36" i="35"/>
  <c r="C27" i="35"/>
  <c r="C33" i="35"/>
  <c r="E23" i="35"/>
  <c r="E29" i="35"/>
  <c r="E35" i="35"/>
  <c r="D25" i="35"/>
  <c r="D31" i="35"/>
  <c r="C22" i="35"/>
  <c r="C28" i="35"/>
  <c r="C34" i="35"/>
  <c r="E24" i="35"/>
  <c r="E30" i="35"/>
  <c r="E36" i="35"/>
  <c r="D26" i="35"/>
  <c r="D32" i="35"/>
  <c r="C23" i="35"/>
  <c r="C29" i="35"/>
  <c r="C35" i="35"/>
  <c r="E25" i="35"/>
  <c r="E31" i="35"/>
  <c r="E37" i="35"/>
  <c r="D27" i="35"/>
  <c r="D33" i="35"/>
  <c r="C24" i="35"/>
  <c r="C30" i="35"/>
  <c r="C36" i="35"/>
  <c r="E26" i="35"/>
  <c r="E32" i="35"/>
  <c r="D22" i="35"/>
  <c r="D28" i="35"/>
  <c r="D34" i="35"/>
  <c r="C25" i="35"/>
  <c r="C31" i="35"/>
  <c r="C37" i="35"/>
  <c r="D37" i="35"/>
  <c r="AG8" i="18"/>
  <c r="D13" i="35"/>
  <c r="E13" i="35"/>
  <c r="AD45" i="18"/>
  <c r="AD43" i="18"/>
  <c r="AD41" i="18"/>
  <c r="AD39" i="18"/>
  <c r="AD37" i="18"/>
  <c r="AD35" i="18"/>
  <c r="AD33" i="18"/>
  <c r="AD31" i="18"/>
  <c r="AD29" i="18"/>
  <c r="AD27" i="18"/>
  <c r="AD25" i="18"/>
  <c r="AD23" i="18"/>
  <c r="AD21" i="18"/>
  <c r="AD19" i="18"/>
  <c r="AD17" i="18"/>
  <c r="AD15" i="18"/>
  <c r="AD13" i="18"/>
  <c r="AD11" i="18"/>
  <c r="AD9" i="18"/>
  <c r="AD7" i="18"/>
  <c r="AE45" i="18"/>
  <c r="AE43" i="18"/>
  <c r="AE41" i="18"/>
  <c r="AE39" i="18"/>
  <c r="AE37" i="18"/>
  <c r="AE35" i="18"/>
  <c r="AE33" i="18"/>
  <c r="AE31" i="18"/>
  <c r="AE29" i="18"/>
  <c r="AE27" i="18"/>
  <c r="AE25" i="18"/>
  <c r="AE23" i="18"/>
  <c r="AE21" i="18"/>
  <c r="AE19" i="18"/>
  <c r="AE17" i="18"/>
  <c r="AE15" i="18"/>
  <c r="AE13" i="18"/>
  <c r="AE11" i="18"/>
  <c r="AE9" i="18"/>
  <c r="AE7" i="18"/>
  <c r="AF45" i="18"/>
  <c r="AF43" i="18"/>
  <c r="AF41" i="18"/>
  <c r="AF39" i="18"/>
  <c r="AF37" i="18"/>
  <c r="AF35" i="18"/>
  <c r="AF33" i="18"/>
  <c r="AF31" i="18"/>
  <c r="AF29" i="18"/>
  <c r="AF27" i="18"/>
  <c r="AF25" i="18"/>
  <c r="AF23" i="18"/>
  <c r="AF21" i="18"/>
  <c r="AF19" i="18"/>
  <c r="AF17" i="18"/>
  <c r="AF15" i="18"/>
  <c r="AF13" i="18"/>
  <c r="AF11" i="18"/>
  <c r="AF9" i="18"/>
  <c r="AF7" i="18"/>
  <c r="AG45" i="18"/>
  <c r="AG43" i="18"/>
  <c r="AG41" i="18"/>
  <c r="AG39" i="18"/>
  <c r="AG37" i="18"/>
  <c r="AG35" i="18"/>
  <c r="AG33" i="18"/>
  <c r="AG31" i="18"/>
  <c r="AG29" i="18"/>
  <c r="AG27" i="18"/>
  <c r="AG25" i="18"/>
  <c r="AG23" i="18"/>
  <c r="AG21" i="18"/>
  <c r="AG19" i="18"/>
  <c r="AG17" i="18"/>
  <c r="AG15" i="18"/>
  <c r="AG13" i="18"/>
  <c r="AG11" i="18"/>
  <c r="AG9" i="18"/>
  <c r="AG7" i="18"/>
  <c r="AD44" i="18"/>
  <c r="AD42" i="18"/>
  <c r="AD40" i="18"/>
  <c r="AD38" i="18"/>
  <c r="AD36" i="18"/>
  <c r="AD34" i="18"/>
  <c r="AD32" i="18"/>
  <c r="AD30" i="18"/>
  <c r="AD28" i="18"/>
  <c r="AD26" i="18"/>
  <c r="AD24" i="18"/>
  <c r="AD22" i="18"/>
  <c r="AD20" i="18"/>
  <c r="AD18" i="18"/>
  <c r="AD16" i="18"/>
  <c r="AD14" i="18"/>
  <c r="AD12" i="18"/>
  <c r="AD10" i="18"/>
  <c r="AD8" i="18"/>
  <c r="AE44" i="18"/>
  <c r="AE42" i="18"/>
  <c r="AE40" i="18"/>
  <c r="AE38" i="18"/>
  <c r="AE36" i="18"/>
  <c r="AE34" i="18"/>
  <c r="AE32" i="18"/>
  <c r="AE30" i="18"/>
  <c r="AE28" i="18"/>
  <c r="AE26" i="18"/>
  <c r="AE24" i="18"/>
  <c r="AE22" i="18"/>
  <c r="AE20" i="18"/>
  <c r="AE18" i="18"/>
  <c r="AE16" i="18"/>
  <c r="AE14" i="18"/>
  <c r="AE12" i="18"/>
  <c r="AE10" i="18"/>
  <c r="AE8" i="18"/>
  <c r="AF44" i="18"/>
  <c r="AF42" i="18"/>
  <c r="AF40" i="18"/>
  <c r="AF38" i="18"/>
  <c r="AF36" i="18"/>
  <c r="AF34" i="18"/>
  <c r="AF32" i="18"/>
  <c r="AF30" i="18"/>
  <c r="AF28" i="18"/>
  <c r="AF26" i="18"/>
  <c r="AF24" i="18"/>
  <c r="AF22" i="18"/>
  <c r="AF20" i="18"/>
  <c r="AF18" i="18"/>
  <c r="AF16" i="18"/>
  <c r="AF14" i="18"/>
  <c r="AF12" i="18"/>
  <c r="AF10" i="18"/>
  <c r="AF8" i="18"/>
  <c r="AG44" i="18"/>
  <c r="AG42" i="18"/>
  <c r="AG40" i="18"/>
  <c r="AG38" i="18"/>
  <c r="AG36" i="18"/>
  <c r="AG34" i="18"/>
  <c r="AG32" i="18"/>
  <c r="AG30" i="18"/>
  <c r="AG28" i="18"/>
  <c r="AG26" i="18"/>
  <c r="AG24" i="18"/>
  <c r="AG22" i="18"/>
  <c r="AG20" i="18"/>
  <c r="AG18" i="18"/>
  <c r="AG16" i="18"/>
  <c r="AG14" i="18"/>
  <c r="AG12" i="18"/>
  <c r="AG10" i="18"/>
  <c r="E18" i="35"/>
  <c r="E20" i="35"/>
  <c r="E40" i="35"/>
  <c r="E19" i="35"/>
  <c r="E21" i="35"/>
  <c r="E39" i="35"/>
  <c r="E43" i="35"/>
  <c r="E14" i="35"/>
  <c r="E44" i="35"/>
  <c r="E15" i="35"/>
  <c r="E7" i="35"/>
  <c r="E45" i="35"/>
  <c r="E16" i="35"/>
  <c r="E8" i="35"/>
  <c r="E6" i="35"/>
  <c r="E17" i="35"/>
  <c r="E9" i="35"/>
  <c r="E10" i="35"/>
  <c r="E38" i="35"/>
  <c r="E11" i="35"/>
  <c r="E41" i="35"/>
  <c r="E12" i="35"/>
  <c r="E42" i="35"/>
  <c r="D39" i="35"/>
  <c r="D15" i="35"/>
  <c r="D7" i="35"/>
  <c r="C41" i="35"/>
  <c r="D41" i="35"/>
  <c r="D17" i="35"/>
  <c r="D9" i="35"/>
  <c r="C42" i="35"/>
  <c r="D43" i="35"/>
  <c r="D19" i="35"/>
  <c r="D11" i="35"/>
  <c r="C45" i="35"/>
  <c r="D45" i="35"/>
  <c r="D21" i="35"/>
  <c r="D6" i="35"/>
  <c r="C38" i="35"/>
  <c r="C43" i="35"/>
  <c r="C39" i="35"/>
  <c r="C44" i="35"/>
  <c r="C40" i="35"/>
  <c r="D44" i="35"/>
  <c r="D40" i="35"/>
  <c r="D20" i="35"/>
  <c r="D16" i="35"/>
  <c r="D12" i="35"/>
  <c r="D8" i="35"/>
  <c r="D42" i="35"/>
  <c r="D38" i="35"/>
  <c r="D18" i="35"/>
  <c r="D14" i="35"/>
  <c r="D10" i="35"/>
  <c r="C6" i="18"/>
  <c r="J28" i="18"/>
  <c r="J30" i="18"/>
  <c r="I32" i="18"/>
  <c r="J34" i="18"/>
  <c r="J36" i="18"/>
  <c r="J38" i="18"/>
  <c r="I40" i="18"/>
  <c r="J42" i="18"/>
  <c r="J44" i="18"/>
  <c r="J23" i="18"/>
  <c r="H25" i="18"/>
  <c r="I33" i="18"/>
  <c r="I41" i="18"/>
  <c r="I45" i="18"/>
  <c r="J24" i="18"/>
  <c r="H26" i="18"/>
  <c r="H34" i="18"/>
  <c r="J40" i="18"/>
  <c r="H42" i="18"/>
  <c r="AA10" i="18"/>
  <c r="J27" i="18"/>
  <c r="J29" i="18"/>
  <c r="J31" i="18"/>
  <c r="H33" i="18"/>
  <c r="J35" i="18"/>
  <c r="J37" i="18"/>
  <c r="J39" i="18"/>
  <c r="H41" i="18"/>
  <c r="J43" i="18"/>
  <c r="I25" i="18"/>
  <c r="D6" i="18"/>
  <c r="E6" i="18"/>
  <c r="H10" i="18"/>
  <c r="I17" i="18"/>
  <c r="H18" i="18"/>
  <c r="I24" i="18"/>
  <c r="H45" i="18"/>
  <c r="J45" i="18"/>
  <c r="J7" i="18"/>
  <c r="H9" i="18"/>
  <c r="J11" i="18"/>
  <c r="J13" i="18"/>
  <c r="J15" i="18"/>
  <c r="H17" i="18"/>
  <c r="J19" i="18"/>
  <c r="J21" i="18"/>
  <c r="J6" i="18"/>
  <c r="I8" i="18"/>
  <c r="J10" i="18"/>
  <c r="J12" i="18"/>
  <c r="J14" i="18"/>
  <c r="I16" i="18"/>
  <c r="J18" i="18"/>
  <c r="J20" i="18"/>
  <c r="J22" i="18"/>
  <c r="I9" i="18"/>
  <c r="J32" i="18"/>
  <c r="J16" i="18"/>
  <c r="J8" i="18"/>
  <c r="H43" i="18"/>
  <c r="H35" i="18"/>
  <c r="H27" i="18"/>
  <c r="H19" i="18"/>
  <c r="H11" i="18"/>
  <c r="I42" i="18"/>
  <c r="I34" i="18"/>
  <c r="I26" i="18"/>
  <c r="I18" i="18"/>
  <c r="I10" i="18"/>
  <c r="J41" i="18"/>
  <c r="J33" i="18"/>
  <c r="J17" i="18"/>
  <c r="J9" i="18"/>
  <c r="H44" i="18"/>
  <c r="H36" i="18"/>
  <c r="H28" i="18"/>
  <c r="H20" i="18"/>
  <c r="H12" i="18"/>
  <c r="I43" i="18"/>
  <c r="I35" i="18"/>
  <c r="I27" i="18"/>
  <c r="I19" i="18"/>
  <c r="I11" i="18"/>
  <c r="H37" i="18"/>
  <c r="H29" i="18"/>
  <c r="H21" i="18"/>
  <c r="H13" i="18"/>
  <c r="I44" i="18"/>
  <c r="I36" i="18"/>
  <c r="I28" i="18"/>
  <c r="I20" i="18"/>
  <c r="I12" i="18"/>
  <c r="H38" i="18"/>
  <c r="H30" i="18"/>
  <c r="H22" i="18"/>
  <c r="H14" i="18"/>
  <c r="I37" i="18"/>
  <c r="I29" i="18"/>
  <c r="I21" i="18"/>
  <c r="I13" i="18"/>
  <c r="H39" i="18"/>
  <c r="H31" i="18"/>
  <c r="H23" i="18"/>
  <c r="H15" i="18"/>
  <c r="H7" i="18"/>
  <c r="I38" i="18"/>
  <c r="I30" i="18"/>
  <c r="I22" i="18"/>
  <c r="I14" i="18"/>
  <c r="H40" i="18"/>
  <c r="H32" i="18"/>
  <c r="H24" i="18"/>
  <c r="H16" i="18"/>
  <c r="H8" i="18"/>
  <c r="I39" i="18"/>
  <c r="I31" i="18"/>
  <c r="I23" i="18"/>
  <c r="I15" i="18"/>
  <c r="I7" i="18"/>
  <c r="H6" i="18"/>
  <c r="I6" i="18"/>
  <c r="AF6" i="18"/>
  <c r="AE6" i="18"/>
  <c r="AD6" i="18"/>
  <c r="AG6" i="18"/>
  <c r="Z6" i="18"/>
  <c r="AA41" i="18"/>
  <c r="AA37" i="18"/>
  <c r="AA33" i="18"/>
  <c r="AA29" i="18"/>
  <c r="AA25" i="18"/>
  <c r="AA21" i="18"/>
  <c r="Z15" i="18"/>
  <c r="Z11" i="18"/>
  <c r="Z7" i="18"/>
  <c r="Z17" i="18"/>
  <c r="Z45" i="18"/>
  <c r="Z42" i="18"/>
  <c r="Z38" i="18"/>
  <c r="Z34" i="18"/>
  <c r="Z30" i="18"/>
  <c r="Z26" i="18"/>
  <c r="Z22" i="18"/>
  <c r="AA15" i="18"/>
  <c r="AA11" i="18"/>
  <c r="AA7" i="18"/>
  <c r="AA42" i="18"/>
  <c r="AA38" i="18"/>
  <c r="AA34" i="18"/>
  <c r="AA30" i="18"/>
  <c r="AA26" i="18"/>
  <c r="AA22" i="18"/>
  <c r="AA17" i="18"/>
  <c r="Z12" i="18"/>
  <c r="Z8" i="18"/>
  <c r="AA16" i="18"/>
  <c r="AA20" i="18"/>
  <c r="AA44" i="18"/>
  <c r="Z43" i="18"/>
  <c r="Z39" i="18"/>
  <c r="Z35" i="18"/>
  <c r="Z31" i="18"/>
  <c r="Z27" i="18"/>
  <c r="Z23" i="18"/>
  <c r="AA18" i="18"/>
  <c r="AA12" i="18"/>
  <c r="AA8" i="18"/>
  <c r="AA43" i="18"/>
  <c r="AA39" i="18"/>
  <c r="AA35" i="18"/>
  <c r="AA31" i="18"/>
  <c r="AA27" i="18"/>
  <c r="AA23" i="18"/>
  <c r="Z19" i="18"/>
  <c r="Z13" i="18"/>
  <c r="Z9" i="18"/>
  <c r="Z16" i="18"/>
  <c r="Z18" i="18"/>
  <c r="Z44" i="18"/>
  <c r="Z40" i="18"/>
  <c r="Z36" i="18"/>
  <c r="Z32" i="18"/>
  <c r="Z28" i="18"/>
  <c r="Z24" i="18"/>
  <c r="AA19" i="18"/>
  <c r="AA13" i="18"/>
  <c r="AA9" i="18"/>
  <c r="AA45" i="18"/>
  <c r="AA40" i="18"/>
  <c r="AA36" i="18"/>
  <c r="AA32" i="18"/>
  <c r="AA28" i="18"/>
  <c r="AA24" i="18"/>
  <c r="Z20" i="18"/>
  <c r="Z14" i="18"/>
  <c r="Z10" i="18"/>
  <c r="AA6" i="18"/>
  <c r="Z41" i="18"/>
  <c r="Z37" i="18"/>
  <c r="Z33" i="18"/>
  <c r="Z29" i="18"/>
  <c r="Z25" i="18"/>
  <c r="Z21" i="18"/>
  <c r="AA14" i="18"/>
  <c r="P14" i="18"/>
  <c r="R9" i="18"/>
  <c r="R40" i="18"/>
  <c r="R32" i="18"/>
  <c r="R24" i="18"/>
  <c r="R16" i="18"/>
  <c r="V6" i="18"/>
  <c r="T45" i="18"/>
  <c r="S44" i="18"/>
  <c r="Y42" i="18"/>
  <c r="X41" i="18"/>
  <c r="W40" i="18"/>
  <c r="V39" i="18"/>
  <c r="U38" i="18"/>
  <c r="T37" i="18"/>
  <c r="S36" i="18"/>
  <c r="Y34" i="18"/>
  <c r="X33" i="18"/>
  <c r="W32" i="18"/>
  <c r="V31" i="18"/>
  <c r="U30" i="18"/>
  <c r="T29" i="18"/>
  <c r="S28" i="18"/>
  <c r="Y26" i="18"/>
  <c r="X25" i="18"/>
  <c r="W24" i="18"/>
  <c r="V23" i="18"/>
  <c r="U22" i="18"/>
  <c r="T21" i="18"/>
  <c r="S20" i="18"/>
  <c r="Y18" i="18"/>
  <c r="W17" i="18"/>
  <c r="U16" i="18"/>
  <c r="T15" i="18"/>
  <c r="S14" i="18"/>
  <c r="Y12" i="18"/>
  <c r="X11" i="18"/>
  <c r="W10" i="18"/>
  <c r="V9" i="18"/>
  <c r="U8" i="18"/>
  <c r="T7" i="18"/>
  <c r="P39" i="18"/>
  <c r="P31" i="18"/>
  <c r="P23" i="18"/>
  <c r="P15" i="18"/>
  <c r="P7" i="18"/>
  <c r="Q14" i="18"/>
  <c r="R10" i="18"/>
  <c r="R41" i="18"/>
  <c r="R33" i="18"/>
  <c r="R25" i="18"/>
  <c r="R17" i="18"/>
  <c r="W6" i="18"/>
  <c r="U45" i="18"/>
  <c r="T44" i="18"/>
  <c r="S43" i="18"/>
  <c r="Y41" i="18"/>
  <c r="X40" i="18"/>
  <c r="W39" i="18"/>
  <c r="V38" i="18"/>
  <c r="U37" i="18"/>
  <c r="T36" i="18"/>
  <c r="S35" i="18"/>
  <c r="Y33" i="18"/>
  <c r="X32" i="18"/>
  <c r="W31" i="18"/>
  <c r="V30" i="18"/>
  <c r="U29" i="18"/>
  <c r="T28" i="18"/>
  <c r="S27" i="18"/>
  <c r="Y25" i="18"/>
  <c r="X24" i="18"/>
  <c r="W23" i="18"/>
  <c r="V22" i="18"/>
  <c r="U21" i="18"/>
  <c r="T20" i="18"/>
  <c r="S19" i="18"/>
  <c r="X17" i="18"/>
  <c r="V16" i="18"/>
  <c r="U15" i="18"/>
  <c r="T14" i="18"/>
  <c r="S13" i="18"/>
  <c r="Y11" i="18"/>
  <c r="X10" i="18"/>
  <c r="W9" i="18"/>
  <c r="V8" i="18"/>
  <c r="U7" i="18"/>
  <c r="P40" i="18"/>
  <c r="P32" i="18"/>
  <c r="P24" i="18"/>
  <c r="P16" i="18"/>
  <c r="P8" i="18"/>
  <c r="Q30" i="18"/>
  <c r="Q40" i="18"/>
  <c r="Q32" i="18"/>
  <c r="Q24" i="18"/>
  <c r="Q16" i="18"/>
  <c r="Y17" i="18"/>
  <c r="R11" i="18"/>
  <c r="R42" i="18"/>
  <c r="R34" i="18"/>
  <c r="R26" i="18"/>
  <c r="R18" i="18"/>
  <c r="X6" i="18"/>
  <c r="V45" i="18"/>
  <c r="U44" i="18"/>
  <c r="T43" i="18"/>
  <c r="S42" i="18"/>
  <c r="Y40" i="18"/>
  <c r="X39" i="18"/>
  <c r="W38" i="18"/>
  <c r="V37" i="18"/>
  <c r="U36" i="18"/>
  <c r="T35" i="18"/>
  <c r="S34" i="18"/>
  <c r="Y32" i="18"/>
  <c r="X31" i="18"/>
  <c r="W30" i="18"/>
  <c r="V29" i="18"/>
  <c r="U28" i="18"/>
  <c r="T27" i="18"/>
  <c r="S26" i="18"/>
  <c r="Y24" i="18"/>
  <c r="X23" i="18"/>
  <c r="W22" i="18"/>
  <c r="V21" i="18"/>
  <c r="U20" i="18"/>
  <c r="T19" i="18"/>
  <c r="S18" i="18"/>
  <c r="W16" i="18"/>
  <c r="V15" i="18"/>
  <c r="U14" i="18"/>
  <c r="T13" i="18"/>
  <c r="S12" i="18"/>
  <c r="Y10" i="18"/>
  <c r="X9" i="18"/>
  <c r="W8" i="18"/>
  <c r="V7" i="18"/>
  <c r="P41" i="18"/>
  <c r="P33" i="18"/>
  <c r="P25" i="18"/>
  <c r="P17" i="18"/>
  <c r="P9" i="18"/>
  <c r="Q22" i="18"/>
  <c r="R6" i="18"/>
  <c r="R43" i="18"/>
  <c r="R35" i="18"/>
  <c r="R27" i="18"/>
  <c r="R19" i="18"/>
  <c r="Y6" i="18"/>
  <c r="W45" i="18"/>
  <c r="V44" i="18"/>
  <c r="U43" i="18"/>
  <c r="T42" i="18"/>
  <c r="S41" i="18"/>
  <c r="Y39" i="18"/>
  <c r="X38" i="18"/>
  <c r="W37" i="18"/>
  <c r="V36" i="18"/>
  <c r="U35" i="18"/>
  <c r="T34" i="18"/>
  <c r="S33" i="18"/>
  <c r="Y31" i="18"/>
  <c r="X30" i="18"/>
  <c r="W29" i="18"/>
  <c r="V28" i="18"/>
  <c r="U27" i="18"/>
  <c r="T26" i="18"/>
  <c r="S25" i="18"/>
  <c r="Y23" i="18"/>
  <c r="X22" i="18"/>
  <c r="W21" i="18"/>
  <c r="V20" i="18"/>
  <c r="U19" i="18"/>
  <c r="T18" i="18"/>
  <c r="X16" i="18"/>
  <c r="W15" i="18"/>
  <c r="V14" i="18"/>
  <c r="U13" i="18"/>
  <c r="T12" i="18"/>
  <c r="S11" i="18"/>
  <c r="Y9" i="18"/>
  <c r="X8" i="18"/>
  <c r="W7" i="18"/>
  <c r="P42" i="18"/>
  <c r="P34" i="18"/>
  <c r="P26" i="18"/>
  <c r="P18" i="18"/>
  <c r="P10" i="18"/>
  <c r="Q38" i="18"/>
  <c r="S6" i="18"/>
  <c r="R44" i="18"/>
  <c r="R36" i="18"/>
  <c r="R28" i="18"/>
  <c r="R20" i="18"/>
  <c r="R12" i="18"/>
  <c r="X45" i="18"/>
  <c r="W44" i="18"/>
  <c r="V43" i="18"/>
  <c r="U42" i="18"/>
  <c r="T41" i="18"/>
  <c r="S40" i="18"/>
  <c r="Y38" i="18"/>
  <c r="X37" i="18"/>
  <c r="W36" i="18"/>
  <c r="V35" i="18"/>
  <c r="U34" i="18"/>
  <c r="T33" i="18"/>
  <c r="S32" i="18"/>
  <c r="Y30" i="18"/>
  <c r="X29" i="18"/>
  <c r="W28" i="18"/>
  <c r="V27" i="18"/>
  <c r="U26" i="18"/>
  <c r="T25" i="18"/>
  <c r="S24" i="18"/>
  <c r="Y22" i="18"/>
  <c r="X21" i="18"/>
  <c r="W20" i="18"/>
  <c r="V19" i="18"/>
  <c r="U18" i="18"/>
  <c r="S17" i="18"/>
  <c r="X15" i="18"/>
  <c r="W14" i="18"/>
  <c r="V13" i="18"/>
  <c r="U12" i="18"/>
  <c r="T11" i="18"/>
  <c r="S10" i="18"/>
  <c r="Y8" i="18"/>
  <c r="X7" i="18"/>
  <c r="P43" i="18"/>
  <c r="P35" i="18"/>
  <c r="P27" i="18"/>
  <c r="P19" i="18"/>
  <c r="P11" i="18"/>
  <c r="R45" i="18"/>
  <c r="R37" i="18"/>
  <c r="R29" i="18"/>
  <c r="R21" i="18"/>
  <c r="R13" i="18"/>
  <c r="Y45" i="18"/>
  <c r="X44" i="18"/>
  <c r="W43" i="18"/>
  <c r="V42" i="18"/>
  <c r="U41" i="18"/>
  <c r="T40" i="18"/>
  <c r="S39" i="18"/>
  <c r="Y37" i="18"/>
  <c r="X36" i="18"/>
  <c r="W35" i="18"/>
  <c r="V34" i="18"/>
  <c r="U33" i="18"/>
  <c r="T32" i="18"/>
  <c r="S31" i="18"/>
  <c r="Y29" i="18"/>
  <c r="X28" i="18"/>
  <c r="W27" i="18"/>
  <c r="V26" i="18"/>
  <c r="U25" i="18"/>
  <c r="T24" i="18"/>
  <c r="S23" i="18"/>
  <c r="Y21" i="18"/>
  <c r="X20" i="18"/>
  <c r="W19" i="18"/>
  <c r="V18" i="18"/>
  <c r="T17" i="18"/>
  <c r="Y15" i="18"/>
  <c r="X14" i="18"/>
  <c r="W13" i="18"/>
  <c r="V12" i="18"/>
  <c r="U11" i="18"/>
  <c r="T10" i="18"/>
  <c r="S9" i="18"/>
  <c r="Y7" i="18"/>
  <c r="P44" i="18"/>
  <c r="P36" i="18"/>
  <c r="P28" i="18"/>
  <c r="P20" i="18"/>
  <c r="P12" i="18"/>
  <c r="Y16" i="18"/>
  <c r="R7" i="18"/>
  <c r="R38" i="18"/>
  <c r="R30" i="18"/>
  <c r="R22" i="18"/>
  <c r="R14" i="18"/>
  <c r="T6" i="18"/>
  <c r="Y44" i="18"/>
  <c r="X43" i="18"/>
  <c r="W42" i="18"/>
  <c r="V41" i="18"/>
  <c r="U40" i="18"/>
  <c r="T39" i="18"/>
  <c r="S38" i="18"/>
  <c r="Y36" i="18"/>
  <c r="X35" i="18"/>
  <c r="W34" i="18"/>
  <c r="V33" i="18"/>
  <c r="U32" i="18"/>
  <c r="T31" i="18"/>
  <c r="S30" i="18"/>
  <c r="Y28" i="18"/>
  <c r="X27" i="18"/>
  <c r="W26" i="18"/>
  <c r="V25" i="18"/>
  <c r="U24" i="18"/>
  <c r="T23" i="18"/>
  <c r="S22" i="18"/>
  <c r="Y20" i="18"/>
  <c r="X19" i="18"/>
  <c r="W18" i="18"/>
  <c r="U17" i="18"/>
  <c r="S16" i="18"/>
  <c r="Y14" i="18"/>
  <c r="X13" i="18"/>
  <c r="W12" i="18"/>
  <c r="V11" i="18"/>
  <c r="U10" i="18"/>
  <c r="T9" i="18"/>
  <c r="S8" i="18"/>
  <c r="P45" i="18"/>
  <c r="P37" i="18"/>
  <c r="P29" i="18"/>
  <c r="P21" i="18"/>
  <c r="P13" i="18"/>
  <c r="R8" i="18"/>
  <c r="R39" i="18"/>
  <c r="R31" i="18"/>
  <c r="R23" i="18"/>
  <c r="R15" i="18"/>
  <c r="U6" i="18"/>
  <c r="S45" i="18"/>
  <c r="Y43" i="18"/>
  <c r="X42" i="18"/>
  <c r="W41" i="18"/>
  <c r="V40" i="18"/>
  <c r="U39" i="18"/>
  <c r="T38" i="18"/>
  <c r="S37" i="18"/>
  <c r="Y35" i="18"/>
  <c r="X34" i="18"/>
  <c r="W33" i="18"/>
  <c r="V32" i="18"/>
  <c r="U31" i="18"/>
  <c r="T30" i="18"/>
  <c r="S29" i="18"/>
  <c r="Y27" i="18"/>
  <c r="X26" i="18"/>
  <c r="W25" i="18"/>
  <c r="V24" i="18"/>
  <c r="U23" i="18"/>
  <c r="T22" i="18"/>
  <c r="S21" i="18"/>
  <c r="Y19" i="18"/>
  <c r="X18" i="18"/>
  <c r="V17" i="18"/>
  <c r="T16" i="18"/>
  <c r="S15" i="18"/>
  <c r="Y13" i="18"/>
  <c r="X12" i="18"/>
  <c r="W11" i="18"/>
  <c r="V10" i="18"/>
  <c r="U9" i="18"/>
  <c r="T8" i="18"/>
  <c r="S7" i="18"/>
  <c r="P38" i="18"/>
  <c r="P30" i="18"/>
  <c r="P22" i="18"/>
  <c r="Q41" i="18"/>
  <c r="Q33" i="18"/>
  <c r="Q25" i="18"/>
  <c r="Q17" i="18"/>
  <c r="Q9" i="18"/>
  <c r="Q8" i="18"/>
  <c r="Q42" i="18"/>
  <c r="Q34" i="18"/>
  <c r="Q26" i="18"/>
  <c r="Q18" i="18"/>
  <c r="Q10" i="18"/>
  <c r="Q6" i="18"/>
  <c r="Q43" i="18"/>
  <c r="Q35" i="18"/>
  <c r="Q27" i="18"/>
  <c r="Q19" i="18"/>
  <c r="Q11" i="18"/>
  <c r="P6" i="18"/>
  <c r="Q44" i="18"/>
  <c r="Q36" i="18"/>
  <c r="Q28" i="18"/>
  <c r="Q20" i="18"/>
  <c r="Q12" i="18"/>
  <c r="Q45" i="18"/>
  <c r="Q37" i="18"/>
  <c r="Q29" i="18"/>
  <c r="Q21" i="18"/>
  <c r="Q13" i="18"/>
  <c r="Q39" i="18"/>
  <c r="Q31" i="18"/>
  <c r="Q23" i="18"/>
  <c r="Q15" i="18"/>
  <c r="Q7" i="18"/>
  <c r="W11" i="35" l="1"/>
  <c r="H11" i="35" s="1"/>
  <c r="W18" i="35"/>
  <c r="H18" i="35" s="1"/>
  <c r="W33" i="35"/>
  <c r="H33" i="35" s="1"/>
  <c r="W17" i="35"/>
  <c r="H17" i="35" s="1"/>
  <c r="W6" i="35"/>
  <c r="H6" i="35" s="1"/>
  <c r="W28" i="35"/>
  <c r="H28" i="35" s="1"/>
  <c r="W20" i="35"/>
  <c r="H20" i="35" s="1"/>
  <c r="W12" i="35"/>
  <c r="H12" i="35" s="1"/>
  <c r="W36" i="35"/>
  <c r="H36" i="35" s="1"/>
  <c r="W43" i="35"/>
  <c r="H43" i="35" s="1"/>
  <c r="W27" i="35"/>
  <c r="H27" i="35" s="1"/>
  <c r="W37" i="35"/>
  <c r="H37" i="35" s="1"/>
  <c r="W34" i="35"/>
  <c r="H34" i="35" s="1"/>
  <c r="W26" i="35"/>
  <c r="H26" i="35" s="1"/>
  <c r="W10" i="35"/>
  <c r="H10" i="35" s="1"/>
  <c r="W24" i="35"/>
  <c r="H24" i="35" s="1"/>
  <c r="W8" i="35"/>
  <c r="H8" i="35" s="1"/>
  <c r="W31" i="35"/>
  <c r="H31" i="35" s="1"/>
  <c r="W15" i="35"/>
  <c r="H15" i="35" s="1"/>
  <c r="W21" i="35"/>
  <c r="H21" i="35" s="1"/>
  <c r="W9" i="35"/>
  <c r="H9" i="35" s="1"/>
  <c r="W41" i="35"/>
  <c r="H41" i="35" s="1"/>
  <c r="W25" i="35"/>
  <c r="H25" i="35" s="1"/>
  <c r="W32" i="35"/>
  <c r="H32" i="35" s="1"/>
  <c r="W40" i="35"/>
  <c r="H40" i="35" s="1"/>
  <c r="W35" i="35"/>
  <c r="H35" i="35" s="1"/>
  <c r="W19" i="35"/>
  <c r="H19" i="35" s="1"/>
  <c r="W44" i="35"/>
  <c r="H44" i="35" s="1"/>
  <c r="W38" i="35"/>
  <c r="H38" i="35" s="1"/>
  <c r="W22" i="35"/>
  <c r="H22" i="35" s="1"/>
  <c r="W45" i="35"/>
  <c r="H45" i="35" s="1"/>
  <c r="W29" i="35"/>
  <c r="H29" i="35" s="1"/>
  <c r="W13" i="35"/>
  <c r="H13" i="35" s="1"/>
  <c r="W42" i="35"/>
  <c r="H42" i="35" s="1"/>
  <c r="W30" i="35"/>
  <c r="H30" i="35" s="1"/>
  <c r="W14" i="35"/>
  <c r="H14" i="35" s="1"/>
  <c r="W16" i="35"/>
  <c r="H16" i="35" s="1"/>
  <c r="W39" i="35"/>
  <c r="H39" i="35" s="1"/>
  <c r="W23" i="35"/>
  <c r="H23" i="35" s="1"/>
  <c r="W7" i="35"/>
  <c r="H7" i="35" s="1"/>
  <c r="AH18" i="18"/>
  <c r="AH34" i="18"/>
  <c r="AH12" i="18"/>
  <c r="AH28" i="18"/>
  <c r="AH44" i="18"/>
  <c r="AH21" i="18"/>
  <c r="AH37" i="18"/>
  <c r="AH13" i="18"/>
  <c r="AH11" i="18"/>
  <c r="AH27" i="18"/>
  <c r="AH43" i="18"/>
  <c r="AH14" i="18"/>
  <c r="AH30" i="18"/>
  <c r="AH8" i="18"/>
  <c r="AH24" i="18"/>
  <c r="AH40" i="18"/>
  <c r="AH17" i="18"/>
  <c r="AH33" i="18"/>
  <c r="AH9" i="18"/>
  <c r="AH7" i="18"/>
  <c r="AH23" i="18"/>
  <c r="AH39" i="18"/>
  <c r="AH10" i="18"/>
  <c r="AH26" i="18"/>
  <c r="AH42" i="18"/>
  <c r="AH20" i="18"/>
  <c r="AH36" i="18"/>
  <c r="AH29" i="18"/>
  <c r="AH45" i="18"/>
  <c r="AH19" i="18"/>
  <c r="AH35" i="18"/>
  <c r="AH22" i="18"/>
  <c r="AH38" i="18"/>
  <c r="AH16" i="18"/>
  <c r="AH32" i="18"/>
  <c r="AH25" i="18"/>
  <c r="AH41" i="18"/>
  <c r="AH15" i="18"/>
  <c r="AH31" i="18"/>
  <c r="AB29" i="18"/>
  <c r="AB19" i="18"/>
  <c r="AB34" i="18"/>
  <c r="AB38" i="18"/>
  <c r="AB10" i="18"/>
  <c r="AB22" i="18"/>
  <c r="AB45" i="18"/>
  <c r="AB35" i="18"/>
  <c r="AB40" i="18"/>
  <c r="AH6" i="18"/>
  <c r="AB21" i="18"/>
  <c r="AB6" i="18"/>
  <c r="AB37" i="18"/>
  <c r="AB27" i="18"/>
  <c r="AB42" i="18"/>
  <c r="AB32" i="18"/>
  <c r="AB14" i="18"/>
  <c r="AB24" i="18"/>
  <c r="AB39" i="18"/>
  <c r="AB11" i="18"/>
  <c r="AB31" i="18"/>
  <c r="AB16" i="18"/>
  <c r="AB13" i="18"/>
  <c r="AB36" i="18"/>
  <c r="AB18" i="18"/>
  <c r="AB33" i="18"/>
  <c r="AB8" i="18"/>
  <c r="AB23" i="18"/>
  <c r="AB44" i="18"/>
  <c r="AB26" i="18"/>
  <c r="AB15" i="18"/>
  <c r="AB41" i="18"/>
  <c r="AB28" i="18"/>
  <c r="AB17" i="18"/>
  <c r="AB7" i="18"/>
  <c r="AB25" i="18"/>
  <c r="AB30" i="18"/>
  <c r="AB20" i="18"/>
  <c r="AB12" i="18"/>
  <c r="AB43" i="18"/>
  <c r="AB9" i="18"/>
  <c r="M41" i="18" l="1"/>
  <c r="M11" i="18"/>
  <c r="M38" i="18"/>
  <c r="M24" i="18"/>
  <c r="M12" i="18"/>
  <c r="M36" i="18"/>
  <c r="M32" i="18"/>
  <c r="M43" i="18"/>
  <c r="M28" i="18"/>
  <c r="M9" i="18"/>
  <c r="M15" i="18"/>
  <c r="M30" i="18"/>
  <c r="M44" i="18"/>
  <c r="M14" i="18"/>
  <c r="M19" i="18"/>
  <c r="M25" i="18"/>
  <c r="M7" i="18"/>
  <c r="M8" i="18"/>
  <c r="M39" i="18"/>
  <c r="M21" i="18"/>
  <c r="M20" i="18"/>
  <c r="M16" i="18"/>
  <c r="M27" i="18"/>
  <c r="M17" i="18"/>
  <c r="M33" i="18"/>
  <c r="M34" i="18"/>
  <c r="M26" i="18"/>
  <c r="M22" i="18"/>
  <c r="M13" i="18"/>
  <c r="M18" i="18"/>
  <c r="M40" i="18"/>
  <c r="M29" i="18"/>
  <c r="M31" i="18"/>
  <c r="M37" i="18"/>
  <c r="M42" i="18"/>
  <c r="M35" i="18"/>
  <c r="M23" i="18"/>
  <c r="M10" i="18"/>
  <c r="M45" i="18"/>
  <c r="M6" i="18"/>
</calcChain>
</file>

<file path=xl/sharedStrings.xml><?xml version="1.0" encoding="utf-8"?>
<sst xmlns="http://schemas.openxmlformats.org/spreadsheetml/2006/main" count="1681" uniqueCount="510">
  <si>
    <t>Saat</t>
  </si>
  <si>
    <t>Ders Kodu</t>
  </si>
  <si>
    <t>Ders Adı</t>
  </si>
  <si>
    <t>Öğretim Görevlisi</t>
  </si>
  <si>
    <t>Pazartesi</t>
  </si>
  <si>
    <t>Salı</t>
  </si>
  <si>
    <t>Çarşamba</t>
  </si>
  <si>
    <t>Perşembe</t>
  </si>
  <si>
    <t>Cuma</t>
  </si>
  <si>
    <t>Derslik</t>
  </si>
  <si>
    <t>Z/S</t>
  </si>
  <si>
    <t>T</t>
  </si>
  <si>
    <t>U</t>
  </si>
  <si>
    <t>K</t>
  </si>
  <si>
    <t>AKTS</t>
  </si>
  <si>
    <t>ÇHM101</t>
  </si>
  <si>
    <t>Çağrı Merkezi Yönetimi I</t>
  </si>
  <si>
    <t>Z</t>
  </si>
  <si>
    <t>ÇHM103</t>
  </si>
  <si>
    <t>Çağrı Alma Teknikleri I</t>
  </si>
  <si>
    <t>ÇHM105</t>
  </si>
  <si>
    <t>Klavye Teknikleri I</t>
  </si>
  <si>
    <t>ÇHM107</t>
  </si>
  <si>
    <t>Genel İşletme</t>
  </si>
  <si>
    <t>ÇHM109</t>
  </si>
  <si>
    <t>Genel Ekonomi</t>
  </si>
  <si>
    <t>ÇHM111</t>
  </si>
  <si>
    <t>İletişim</t>
  </si>
  <si>
    <t>ÇHM113</t>
  </si>
  <si>
    <t>Temel Hukuk</t>
  </si>
  <si>
    <t>ÇHM115</t>
  </si>
  <si>
    <t>Ofis Programları I</t>
  </si>
  <si>
    <t>SSDGR</t>
  </si>
  <si>
    <t>Sosyal Seçmeli Dersler*</t>
  </si>
  <si>
    <t>SSD</t>
  </si>
  <si>
    <t>Öğretim Elemanı</t>
  </si>
  <si>
    <t>Öğr. Gör. Dr. Dursun KIRMEMİŞ</t>
  </si>
  <si>
    <t>Öğr. Gör. Ömer YILMAZ</t>
  </si>
  <si>
    <t>Öğr. Gör. Seval ŞENGEZER</t>
  </si>
  <si>
    <t>Öğr. Gör. Mürsel KAN</t>
  </si>
  <si>
    <t>Öğr. Gör. Dr. M. Selçuk ÖZKAN</t>
  </si>
  <si>
    <t>Öğr. Gör. Tuğba Cansu TOPALLI</t>
  </si>
  <si>
    <t>ÇHM102</t>
  </si>
  <si>
    <t>Çağrı Merkezi Yönetimi II</t>
  </si>
  <si>
    <t>ÇHM104</t>
  </si>
  <si>
    <t>Çağrı Alma Teknikleri II</t>
  </si>
  <si>
    <t>ÇHM106</t>
  </si>
  <si>
    <t>Klavye Teknikleri II</t>
  </si>
  <si>
    <t>ÇHM108</t>
  </si>
  <si>
    <t>Meslek Hukuku ve Etiği</t>
  </si>
  <si>
    <t>ÇHM110</t>
  </si>
  <si>
    <t>İletişim ve İkna</t>
  </si>
  <si>
    <t>ÇHM112</t>
  </si>
  <si>
    <t>Çatışma ve Stres Yönetimi</t>
  </si>
  <si>
    <t>ÇHM114</t>
  </si>
  <si>
    <t>İş ve Sosyal Güvenlik Hukuku</t>
  </si>
  <si>
    <t>ÇHM116</t>
  </si>
  <si>
    <t>Ofis Programları II</t>
  </si>
  <si>
    <t>ÇHM118</t>
  </si>
  <si>
    <t>İş Sağlığı ve Güvenliği</t>
  </si>
  <si>
    <t>STJ102</t>
  </si>
  <si>
    <t>Staj *</t>
  </si>
  <si>
    <t>Öğr. Gör. Aslı Tosyalı</t>
  </si>
  <si>
    <t>ÇHM201</t>
  </si>
  <si>
    <t>S</t>
  </si>
  <si>
    <t>ÇHM203</t>
  </si>
  <si>
    <t>ÇHM205</t>
  </si>
  <si>
    <t>Müşteri İlişkileri Yönetimi</t>
  </si>
  <si>
    <t>ÇHM207</t>
  </si>
  <si>
    <t>Davranış Bilimleri</t>
  </si>
  <si>
    <t>ÇHM209</t>
  </si>
  <si>
    <t>Mesleki Yabancı Dil</t>
  </si>
  <si>
    <t>ÇHM211</t>
  </si>
  <si>
    <t>Çağrı Merkezlerinde Öçlme ve Değ.</t>
  </si>
  <si>
    <t>ÇHM213</t>
  </si>
  <si>
    <t>Halkla İlişkiler</t>
  </si>
  <si>
    <t>ÇHM215</t>
  </si>
  <si>
    <t>İnsan Kaynakları Yönetimi</t>
  </si>
  <si>
    <t>ÇHM217</t>
  </si>
  <si>
    <t>Sunu Teknikleri</t>
  </si>
  <si>
    <t>ÇHM219</t>
  </si>
  <si>
    <t>Finansal Yatırım Araçları</t>
  </si>
  <si>
    <t>ÇHM221</t>
  </si>
  <si>
    <t>Pazarlama</t>
  </si>
  <si>
    <t>ÇHM223</t>
  </si>
  <si>
    <t>Temel Bankacılık ve Sigortacılık Hiz.</t>
  </si>
  <si>
    <t>ÇHM225</t>
  </si>
  <si>
    <t>Bilimsel Araştırma Teknikleri</t>
  </si>
  <si>
    <t>ÇHM227</t>
  </si>
  <si>
    <t>E Ticaret</t>
  </si>
  <si>
    <t>ÇHM229</t>
  </si>
  <si>
    <t>Tüketici Davranışları</t>
  </si>
  <si>
    <t>ÇHM231</t>
  </si>
  <si>
    <t>Sigortacılık</t>
  </si>
  <si>
    <t>ÇHM233</t>
  </si>
  <si>
    <t>Bes ve Hayat Sigortaları</t>
  </si>
  <si>
    <t>ÇHM235</t>
  </si>
  <si>
    <t>Hızlı Okuma Teknikleri</t>
  </si>
  <si>
    <t>ÇHM237</t>
  </si>
  <si>
    <t>Fnansal Okuryazarlık</t>
  </si>
  <si>
    <t>Öğr. Gör. Dr. Azize Zehra ÇELENLİ BAŞARAN</t>
  </si>
  <si>
    <t>Öğr. Gör. Mustafa SOLMAZ</t>
  </si>
  <si>
    <t>Öğr. Gör. Abdulkadir ERYILMAZ</t>
  </si>
  <si>
    <t>ÇHM202</t>
  </si>
  <si>
    <t>ÇHM204</t>
  </si>
  <si>
    <t>ÇHM206</t>
  </si>
  <si>
    <t>Ticaret Hukuku</t>
  </si>
  <si>
    <t>ÇHM208</t>
  </si>
  <si>
    <t>Kişilerarası İletişim</t>
  </si>
  <si>
    <t>ÇHM210</t>
  </si>
  <si>
    <t>Sosyal Psikoloji</t>
  </si>
  <si>
    <t>ÇHM212</t>
  </si>
  <si>
    <t>İstatistik</t>
  </si>
  <si>
    <t>ÇHM214</t>
  </si>
  <si>
    <t>Kişisel Gelişim</t>
  </si>
  <si>
    <t>ÇHM216</t>
  </si>
  <si>
    <t>Temel ve Ticari Matematik</t>
  </si>
  <si>
    <t>ÇHM218</t>
  </si>
  <si>
    <t>Finansal Hizmet Pazarlaması</t>
  </si>
  <si>
    <t>ÇHM220</t>
  </si>
  <si>
    <t>İletişimde Hedef Kitle</t>
  </si>
  <si>
    <t>ÇHM222</t>
  </si>
  <si>
    <t>Kalite Yönetimi</t>
  </si>
  <si>
    <t>ÇHM224</t>
  </si>
  <si>
    <t>İşaret Dili</t>
  </si>
  <si>
    <t>ÇHM226</t>
  </si>
  <si>
    <t>Protokol Kuralları</t>
  </si>
  <si>
    <t>ÇHM228</t>
  </si>
  <si>
    <t>Kurumsal İletişim Yönetimi</t>
  </si>
  <si>
    <t>ÇHM230</t>
  </si>
  <si>
    <t>Çağrı Merkezi Sektörü</t>
  </si>
  <si>
    <t>ÇHM232</t>
  </si>
  <si>
    <t>Zaman Yönetimi</t>
  </si>
  <si>
    <t>ÇHM234</t>
  </si>
  <si>
    <t>Çağrı Merkezlerinde Takım Yönetimi</t>
  </si>
  <si>
    <t>ÇHM236</t>
  </si>
  <si>
    <t>Büro Yönetimi</t>
  </si>
  <si>
    <t>ÇHM238</t>
  </si>
  <si>
    <t>Çağrı Merkezleri İçin Temel Sat.Tek.</t>
  </si>
  <si>
    <t>ÇHM240</t>
  </si>
  <si>
    <t>Girişimcilik ve Yenilikçilik</t>
  </si>
  <si>
    <t>İş Yeri Uygulaması II</t>
  </si>
  <si>
    <t>İş Yeri Eğitimi II</t>
  </si>
  <si>
    <t>Doç. Dr. Evren ERGÜN</t>
  </si>
  <si>
    <t>İş Yeri Eğitimi I</t>
  </si>
  <si>
    <t>İş Yeri Uygulaması I</t>
  </si>
  <si>
    <t>ÇAĞRI 1 SINIF GÜZ</t>
  </si>
  <si>
    <t>ÇAĞRI 1 SINIF BAHAR</t>
  </si>
  <si>
    <t>ÇAĞRI 2 SINIF GÜZ</t>
  </si>
  <si>
    <t>ÇAĞRI 2 SINIF BAHAR</t>
  </si>
  <si>
    <t>ÇAĞRI MERKEZİ YÖNETİMİ PROGRAMI</t>
  </si>
  <si>
    <t>Öğr. Gör. Tunahan BİLGİN</t>
  </si>
  <si>
    <t>Öğr. Gör. Serkan VARAN</t>
  </si>
  <si>
    <t>Öğr. Gör. Emre ENGİN</t>
  </si>
  <si>
    <t>Öğr. Gör. Sema BİLGİLİ</t>
  </si>
  <si>
    <t>Öğr. Gör. Dr. Hakan Can ALTUNAY</t>
  </si>
  <si>
    <t>Öğr. Gör. Aslı TOSYALI</t>
  </si>
  <si>
    <t>ÇARŞAMBA TİCARET BORSASI MESLEK YÜKSEKOKULU</t>
  </si>
  <si>
    <t>BP1</t>
  </si>
  <si>
    <t>Çağrı1</t>
  </si>
  <si>
    <t>Çağrı2</t>
  </si>
  <si>
    <t>Muh1</t>
  </si>
  <si>
    <t>Muh2</t>
  </si>
  <si>
    <t>Banka1</t>
  </si>
  <si>
    <t>Banka2</t>
  </si>
  <si>
    <t>Bilpr1</t>
  </si>
  <si>
    <t>Öğr. Gör. Neslihan YONDEMİR ÇALIŞKAN</t>
  </si>
  <si>
    <t>Bilgüv1</t>
  </si>
  <si>
    <t>Bilgüv2</t>
  </si>
  <si>
    <t>SosGüv1</t>
  </si>
  <si>
    <t>SosGüv2</t>
  </si>
  <si>
    <t>SosGüvİÖ1</t>
  </si>
  <si>
    <t>SosGüvİÖ2</t>
  </si>
  <si>
    <t>BankaİÖ1</t>
  </si>
  <si>
    <t>BankaİÖ2</t>
  </si>
  <si>
    <t>ÇAKIŞMA DURUMU</t>
  </si>
  <si>
    <t>Birinci Öğretim</t>
  </si>
  <si>
    <t>İkinci Öğretim</t>
  </si>
  <si>
    <t>Haftalık ders programıdır.</t>
  </si>
  <si>
    <t>Çakışma Durumu</t>
  </si>
  <si>
    <t>MUV101</t>
  </si>
  <si>
    <t>Genel Muhasebe-I</t>
  </si>
  <si>
    <t>3-1</t>
  </si>
  <si>
    <t>Öğr. Gör. TUNAHAN BİLGİN</t>
  </si>
  <si>
    <t>MUV131</t>
  </si>
  <si>
    <t>2-0</t>
  </si>
  <si>
    <t>MUV109</t>
  </si>
  <si>
    <t>Mesleki Matematik</t>
  </si>
  <si>
    <t>MUV113</t>
  </si>
  <si>
    <t>1-2</t>
  </si>
  <si>
    <t>Öğr. Gör. SERKAN VARAN</t>
  </si>
  <si>
    <t>MUV103</t>
  </si>
  <si>
    <t>2-1</t>
  </si>
  <si>
    <t>Öğr. Gör. ÖMER YILMAZ</t>
  </si>
  <si>
    <t>MUV129</t>
  </si>
  <si>
    <t>Öğr. Gör. SEVAL ŞENGEZER</t>
  </si>
  <si>
    <t>MUV111</t>
  </si>
  <si>
    <t>Öğr. Gör. MÜRSEL KAN</t>
  </si>
  <si>
    <t>MUV105</t>
  </si>
  <si>
    <t>Mikro Ekonomi</t>
  </si>
  <si>
    <t>3-0</t>
  </si>
  <si>
    <t>MUV107</t>
  </si>
  <si>
    <t>İnşaat ve Gayrimenkul Muhasebesi</t>
  </si>
  <si>
    <t>MUV203</t>
  </si>
  <si>
    <t>Şirketler Muhasebesi</t>
  </si>
  <si>
    <t>Öğr. Gör. MUSTAFA SOLMAZ</t>
  </si>
  <si>
    <t>MUV281</t>
  </si>
  <si>
    <t>Mali Tablolar Analizi</t>
  </si>
  <si>
    <t>2-2</t>
  </si>
  <si>
    <t>MUV201</t>
  </si>
  <si>
    <t>Maliyet Muhasebesi</t>
  </si>
  <si>
    <t>MUV249</t>
  </si>
  <si>
    <t>Paket Programlar ve E-Uyg.</t>
  </si>
  <si>
    <t>Öğr. Gör. ABDULKADİR ERYILMAZ</t>
  </si>
  <si>
    <t>MUV283</t>
  </si>
  <si>
    <t>Türk Vergi Sistemi</t>
  </si>
  <si>
    <t>LAB3</t>
  </si>
  <si>
    <t>D103</t>
  </si>
  <si>
    <t>SİM</t>
  </si>
  <si>
    <t>A202</t>
  </si>
  <si>
    <t>LAB2</t>
  </si>
  <si>
    <t>D108</t>
  </si>
  <si>
    <t>A201</t>
  </si>
  <si>
    <t>Öğr. Gör. ASLI TOSYALI</t>
  </si>
  <si>
    <t>D101</t>
  </si>
  <si>
    <t>LAB1</t>
  </si>
  <si>
    <t>D106</t>
  </si>
  <si>
    <t>D102</t>
  </si>
  <si>
    <t>D104</t>
  </si>
  <si>
    <t>D105</t>
  </si>
  <si>
    <t>D107</t>
  </si>
  <si>
    <t>D201</t>
  </si>
  <si>
    <t>SGP109</t>
  </si>
  <si>
    <t>SGP103</t>
  </si>
  <si>
    <t>SGP115</t>
  </si>
  <si>
    <t>SGP101</t>
  </si>
  <si>
    <t>Sosyal Politikaya Giriş</t>
  </si>
  <si>
    <t>SGP105</t>
  </si>
  <si>
    <t>Genel Muhasebe I</t>
  </si>
  <si>
    <t>SGP107</t>
  </si>
  <si>
    <t>Mikro İktisat</t>
  </si>
  <si>
    <t>SGP111</t>
  </si>
  <si>
    <t>SGP113</t>
  </si>
  <si>
    <t>SGP215</t>
  </si>
  <si>
    <t>SGP203</t>
  </si>
  <si>
    <t>Sosyal Güvenlik Hukuku I</t>
  </si>
  <si>
    <t>SGP205</t>
  </si>
  <si>
    <t>İş Hukuku</t>
  </si>
  <si>
    <t>SGP219</t>
  </si>
  <si>
    <t>SGP201</t>
  </si>
  <si>
    <t>Paket Programlar</t>
  </si>
  <si>
    <t>SGP213</t>
  </si>
  <si>
    <t>SGP207</t>
  </si>
  <si>
    <t>Ticaret Huk. ve Borçlar Huk.</t>
  </si>
  <si>
    <t>SGP217</t>
  </si>
  <si>
    <t>Vergi Hukuku</t>
  </si>
  <si>
    <t>SGP209</t>
  </si>
  <si>
    <t>SGP211</t>
  </si>
  <si>
    <t>Sigorta Hukuku</t>
  </si>
  <si>
    <t>BAN103</t>
  </si>
  <si>
    <t>BAN127</t>
  </si>
  <si>
    <t>BAN123</t>
  </si>
  <si>
    <t>BAN101</t>
  </si>
  <si>
    <t>BAN131</t>
  </si>
  <si>
    <t>BAN129</t>
  </si>
  <si>
    <t>Ofis Programları</t>
  </si>
  <si>
    <t>Genel Bankacılık</t>
  </si>
  <si>
    <t>BAN125</t>
  </si>
  <si>
    <t>Sigortacılığa Giriş</t>
  </si>
  <si>
    <t>BAN105</t>
  </si>
  <si>
    <t>BAN107</t>
  </si>
  <si>
    <t>BAN231</t>
  </si>
  <si>
    <t>Mali Tablolar ve Kredi Analizi</t>
  </si>
  <si>
    <t>BAN225</t>
  </si>
  <si>
    <t>Banka-Sigorta İşlemleri ve Uyg</t>
  </si>
  <si>
    <t>BAN245</t>
  </si>
  <si>
    <t>BAN249</t>
  </si>
  <si>
    <t>Yatırım Analizi ve Portföy Yönetimi</t>
  </si>
  <si>
    <t>BAN229</t>
  </si>
  <si>
    <t>BES ve Hayat Sigortaları</t>
  </si>
  <si>
    <t>BAN203</t>
  </si>
  <si>
    <t>Bankacılık ve Sigorta Hukuku</t>
  </si>
  <si>
    <t>BAN227</t>
  </si>
  <si>
    <t>Pazarlama ve Satış Yönetimi</t>
  </si>
  <si>
    <t>BİP101</t>
  </si>
  <si>
    <t>BİP109</t>
  </si>
  <si>
    <t>BİP117</t>
  </si>
  <si>
    <t>BİP103</t>
  </si>
  <si>
    <t>BİP111</t>
  </si>
  <si>
    <t>BİP105</t>
  </si>
  <si>
    <t>BİP207</t>
  </si>
  <si>
    <t>BİP203</t>
  </si>
  <si>
    <t>BİP227</t>
  </si>
  <si>
    <t>BİP201</t>
  </si>
  <si>
    <t>BİP205</t>
  </si>
  <si>
    <t>BİP229</t>
  </si>
  <si>
    <t>BİP209</t>
  </si>
  <si>
    <t>Web Tasarımının Temelleri</t>
  </si>
  <si>
    <t>Matematik</t>
  </si>
  <si>
    <t>4-0</t>
  </si>
  <si>
    <t>Ofis Yazılımları</t>
  </si>
  <si>
    <t>Ağ Temelleri</t>
  </si>
  <si>
    <t>Yazılım Kurulumu ve Yönetimi</t>
  </si>
  <si>
    <t>1-1</t>
  </si>
  <si>
    <t>Öğr. Gör. SEMA BİLGİLİ</t>
  </si>
  <si>
    <t>Programlama Temelleri</t>
  </si>
  <si>
    <t>Grafik ve Animasyon</t>
  </si>
  <si>
    <t>Özgür Yazılım İşletim Sistemleri</t>
  </si>
  <si>
    <t>Öğr. Gör. EMRE ENGİN</t>
  </si>
  <si>
    <t>Veri Tabanı-II</t>
  </si>
  <si>
    <t>Görsel Programlama-I</t>
  </si>
  <si>
    <t>Nesne Tabanlı Programlama-I</t>
  </si>
  <si>
    <t>Mobil Programlama</t>
  </si>
  <si>
    <t>BGP105</t>
  </si>
  <si>
    <t>BGP113</t>
  </si>
  <si>
    <t>BGP115</t>
  </si>
  <si>
    <t>BGP117</t>
  </si>
  <si>
    <t>BGP107</t>
  </si>
  <si>
    <t>İşletim Sistemleri</t>
  </si>
  <si>
    <t>BGP101</t>
  </si>
  <si>
    <t>BGP227</t>
  </si>
  <si>
    <t>Bireysel Veri Güvenliği Teknolojileri</t>
  </si>
  <si>
    <t>BGP223</t>
  </si>
  <si>
    <t>Açık Kaynak İşletim Sistemi</t>
  </si>
  <si>
    <t>BGP221</t>
  </si>
  <si>
    <t>Savunma Algoritmaları</t>
  </si>
  <si>
    <t>BGP201</t>
  </si>
  <si>
    <t>Kimlik ve Kaynak Yönetimi</t>
  </si>
  <si>
    <t>BGP219</t>
  </si>
  <si>
    <t>İleri Ağ Teknolojileri</t>
  </si>
  <si>
    <t>BGP225</t>
  </si>
  <si>
    <t>WEB ve Uyg. Sunucu Saldırıları</t>
  </si>
  <si>
    <t>BGP217</t>
  </si>
  <si>
    <t>YIL</t>
  </si>
  <si>
    <t>DÖNEM</t>
  </si>
  <si>
    <t>MUHASEBE VE VERGİ UYGULAMALARI PROGRAMI</t>
  </si>
  <si>
    <t>SOSYAL GÜVENLİK PROGRAMI</t>
  </si>
  <si>
    <t>ÇAĞRI MERKEZİ HİZMETLERİ PROGRAMI</t>
  </si>
  <si>
    <t>BİLGİSAYAR PROGRAMCILIĞI PROGRAMI</t>
  </si>
  <si>
    <t>BİLİŞİM GÜVENLİĞİ PROGRAMI</t>
  </si>
  <si>
    <t>BANKA VE SİGORTACILIK PROGRAMI</t>
  </si>
  <si>
    <t>MUV287</t>
  </si>
  <si>
    <t>Girişimcilik ve İş Kurma</t>
  </si>
  <si>
    <t>MUV285</t>
  </si>
  <si>
    <t>Öğr. Gör. Tuğba CANSU TOPALLI</t>
  </si>
  <si>
    <t>MUV148</t>
  </si>
  <si>
    <t>MUV144</t>
  </si>
  <si>
    <t>MUV146</t>
  </si>
  <si>
    <t>MUV110</t>
  </si>
  <si>
    <t>MUV112</t>
  </si>
  <si>
    <t>MUV142</t>
  </si>
  <si>
    <t>MUV106</t>
  </si>
  <si>
    <t>MUV102</t>
  </si>
  <si>
    <t>MUV104</t>
  </si>
  <si>
    <t>GENEL MUHASEBE-II</t>
  </si>
  <si>
    <t>MAKRO EKONOMİ</t>
  </si>
  <si>
    <t>TİCARET HUKUKU</t>
  </si>
  <si>
    <t>VERGİ HUKUKU</t>
  </si>
  <si>
    <t>FİNANSAL YÖNETİM</t>
  </si>
  <si>
    <t>MUHASEBE DENETİMİ</t>
  </si>
  <si>
    <t>İŞ VE SOSYAL GÜVENLİK HUKUKU</t>
  </si>
  <si>
    <t>TİCARİ MATEMATİK</t>
  </si>
  <si>
    <t>OFİS PROGRAMLARI-II</t>
  </si>
  <si>
    <t>MUV252</t>
  </si>
  <si>
    <t>MUHASEBE UYGULAMALARI</t>
  </si>
  <si>
    <t>MUV258</t>
  </si>
  <si>
    <t>FİNANSAL YATIRIM ARAÇLARI</t>
  </si>
  <si>
    <t>MUV266</t>
  </si>
  <si>
    <t>İSTATİSTİK</t>
  </si>
  <si>
    <t>MUV268</t>
  </si>
  <si>
    <t>BORÇLAR HUKUKU</t>
  </si>
  <si>
    <t>MUV270</t>
  </si>
  <si>
    <t>MESLEKİ BELGLER VE YAZIŞMALAR</t>
  </si>
  <si>
    <t>MUV276</t>
  </si>
  <si>
    <t>BİLGİSAYARLI MUHASEBE</t>
  </si>
  <si>
    <t>MUV274</t>
  </si>
  <si>
    <t>SERMAYE PİYASASI VE BORSALAR</t>
  </si>
  <si>
    <t xml:space="preserve">ÇMUV254 </t>
  </si>
  <si>
    <t>İş Yeri Eğitimi</t>
  </si>
  <si>
    <t>ÇMUV256</t>
  </si>
  <si>
    <t>İş Yeri Uygulaması</t>
  </si>
  <si>
    <t>SGP102</t>
  </si>
  <si>
    <t>Sosyal Güvenliğe Giriş</t>
  </si>
  <si>
    <t>SGP104</t>
  </si>
  <si>
    <t>Genel Muhasebe II</t>
  </si>
  <si>
    <t>SGP106</t>
  </si>
  <si>
    <t>Makro Ekonomi</t>
  </si>
  <si>
    <t>SGP108</t>
  </si>
  <si>
    <t>SGP110</t>
  </si>
  <si>
    <t>SGP112</t>
  </si>
  <si>
    <t>Ticari Matematik</t>
  </si>
  <si>
    <t xml:space="preserve">Öğr. Gör. Aslı TOSYALI </t>
  </si>
  <si>
    <t>SGP202</t>
  </si>
  <si>
    <t>Sosyal Güvenlik Hukuku II</t>
  </si>
  <si>
    <t>SGP204</t>
  </si>
  <si>
    <t>İş Hukuku Uygulamaları</t>
  </si>
  <si>
    <t>SGP206</t>
  </si>
  <si>
    <t>İşletmelerde Sosyal Güvenlik Uygulamaları</t>
  </si>
  <si>
    <t>SGP208</t>
  </si>
  <si>
    <t>Sosyal Güvenliğin Güncel Sorunları</t>
  </si>
  <si>
    <t>SGP210</t>
  </si>
  <si>
    <t>Girişimcilik</t>
  </si>
  <si>
    <t>SGP212</t>
  </si>
  <si>
    <t>Sigorta Pazarlaması</t>
  </si>
  <si>
    <t>SGP214</t>
  </si>
  <si>
    <t>SGK Veri Giriş Uygulamaları</t>
  </si>
  <si>
    <t>SGP216</t>
  </si>
  <si>
    <t>SGP218</t>
  </si>
  <si>
    <t>SGP220</t>
  </si>
  <si>
    <t>Muhasebe Denetimi</t>
  </si>
  <si>
    <t>BAN102</t>
  </si>
  <si>
    <t>BAN110</t>
  </si>
  <si>
    <t>BAN128</t>
  </si>
  <si>
    <t>Finansal Yönetim</t>
  </si>
  <si>
    <t>BAN132</t>
  </si>
  <si>
    <t>BAN130</t>
  </si>
  <si>
    <t>Finansal Piyasalar ve Yat.Araçları</t>
  </si>
  <si>
    <t>BAN108</t>
  </si>
  <si>
    <t>BAN114</t>
  </si>
  <si>
    <t>BAN126</t>
  </si>
  <si>
    <t>Sigortacılık Branşları ve Teknikleri</t>
  </si>
  <si>
    <t>BAN124</t>
  </si>
  <si>
    <t>Ticaret ve Borçlar Hukuku</t>
  </si>
  <si>
    <t>BAN234</t>
  </si>
  <si>
    <t>Uluslararası Bankacılık</t>
  </si>
  <si>
    <t>BAN252</t>
  </si>
  <si>
    <t>Acente Yönetimi</t>
  </si>
  <si>
    <t>BAN244</t>
  </si>
  <si>
    <t>Poliçe Üretim ve Sunum Teknikleri</t>
  </si>
  <si>
    <t>BAN246</t>
  </si>
  <si>
    <t>Temel Eksperlik Bilgileri</t>
  </si>
  <si>
    <t>BAN240</t>
  </si>
  <si>
    <t>Banka ve Sigorta İşl. Muhasebesi</t>
  </si>
  <si>
    <t>BAN254</t>
  </si>
  <si>
    <t>Mesleki Yazışmalar ve Hızlı Yaz.Tek.</t>
  </si>
  <si>
    <t>BİP102</t>
  </si>
  <si>
    <t>BİP110</t>
  </si>
  <si>
    <t>Bilgisayar Donanımı</t>
  </si>
  <si>
    <t>BİP122</t>
  </si>
  <si>
    <t>BİP126</t>
  </si>
  <si>
    <t>Web Editörü</t>
  </si>
  <si>
    <t>BİP254</t>
  </si>
  <si>
    <t>İnternet Programcılığı-II</t>
  </si>
  <si>
    <t>BİP256</t>
  </si>
  <si>
    <t xml:space="preserve">Nesne Tabanlı Programlama-II </t>
  </si>
  <si>
    <t>BİP258</t>
  </si>
  <si>
    <t>Sistem Analizi ve Tasarımı</t>
  </si>
  <si>
    <t>BİP260</t>
  </si>
  <si>
    <t>Sunucu İşletim Sistemi</t>
  </si>
  <si>
    <t>BGP102</t>
  </si>
  <si>
    <t>Java Programlama</t>
  </si>
  <si>
    <t>BGP104</t>
  </si>
  <si>
    <t>BGP106</t>
  </si>
  <si>
    <t>Veri Tabanı</t>
  </si>
  <si>
    <t>BGP108</t>
  </si>
  <si>
    <t>Bilgi ve Ağ Güvenliği</t>
  </si>
  <si>
    <t>BGP112</t>
  </si>
  <si>
    <t>BGP114</t>
  </si>
  <si>
    <t>Veri Yapıları ve Programlama</t>
  </si>
  <si>
    <t>BGP110</t>
  </si>
  <si>
    <t>Bilişim Hukuku</t>
  </si>
  <si>
    <t>BGP224</t>
  </si>
  <si>
    <t>Güvenlik Denetim Süreci ve Yönetimi</t>
  </si>
  <si>
    <t>BGP226</t>
  </si>
  <si>
    <t>Bilgisayar Ağlarının Programlanması</t>
  </si>
  <si>
    <t>BGP228</t>
  </si>
  <si>
    <t>Ağ Güvenlik Uygulamaları</t>
  </si>
  <si>
    <t>BGP230</t>
  </si>
  <si>
    <t>Güvenlik Duvarı Çözüm Uygulamaları</t>
  </si>
  <si>
    <t>BGP232</t>
  </si>
  <si>
    <t>Sanallaştırma Teknolojileri</t>
  </si>
  <si>
    <t>BGP218</t>
  </si>
  <si>
    <t>Kriptoloji Algoritmaları</t>
  </si>
  <si>
    <t>BGP234</t>
  </si>
  <si>
    <t>14.00</t>
  </si>
  <si>
    <t>Öğr. Gör. Selman ASLAN</t>
  </si>
  <si>
    <t>BİP252</t>
  </si>
  <si>
    <t>Görsel Programlama-II</t>
  </si>
  <si>
    <t>2025-2026</t>
  </si>
  <si>
    <t>BAHAR</t>
  </si>
  <si>
    <t>Öğr. Gör. Meray KATAR KARAKAŞ</t>
  </si>
  <si>
    <t>Öğr. Gör. Elif ATAMAN ERDOĞDU</t>
  </si>
  <si>
    <t>MUV250</t>
  </si>
  <si>
    <t>ARAŞTIRMA YÖNTEM VE TEKNİKLERİ</t>
  </si>
  <si>
    <t>MUV264</t>
  </si>
  <si>
    <t>PAZARLAMA</t>
  </si>
  <si>
    <t>Öğr. Gör. Ömer OCAY</t>
  </si>
  <si>
    <t>İş Sağlığı ve İşçi Güvenliği</t>
  </si>
  <si>
    <t>BAN218</t>
  </si>
  <si>
    <t>Mesleki Yazılımlar</t>
  </si>
  <si>
    <t>BAN250</t>
  </si>
  <si>
    <t>BAN236</t>
  </si>
  <si>
    <t>Vadeli Piyasa İşlemleri</t>
  </si>
  <si>
    <t>İnternet Programcılığı-I (A Şubesi)</t>
  </si>
  <si>
    <t>BİP203.</t>
  </si>
  <si>
    <t>İnternet Programcılığı-I (B Şubesi)</t>
  </si>
  <si>
    <t>Mobil Programlama (A Şubesi)</t>
  </si>
  <si>
    <t>BİP227.</t>
  </si>
  <si>
    <t>Mobil Programlama (B Şubesi)</t>
  </si>
  <si>
    <t>BİP104</t>
  </si>
  <si>
    <t>Veri Tabanı-I</t>
  </si>
  <si>
    <t>BİP106</t>
  </si>
  <si>
    <t>Yazılım Mimarileri</t>
  </si>
  <si>
    <t>BİP262</t>
  </si>
  <si>
    <t>Oyun Programlama</t>
  </si>
  <si>
    <t xml:space="preserve"> </t>
  </si>
  <si>
    <t>LAB4</t>
  </si>
  <si>
    <t>Öğr. Gör. İsmail İYİLİK</t>
  </si>
  <si>
    <t>BP2</t>
  </si>
  <si>
    <t>MUHASEBE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</si>
</sst>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33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8"/>
      <name val="Times New Roman"/>
      <family val="1"/>
      <charset val="162"/>
    </font>
    <font>
      <sz val="36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7"/>
      <color theme="1"/>
      <name val="Calibri"/>
      <family val="2"/>
      <charset val="162"/>
      <scheme val="minor"/>
    </font>
    <font>
      <sz val="7"/>
      <color theme="1"/>
      <name val="Times New Roman"/>
      <family val="1"/>
      <charset val="162"/>
    </font>
    <font>
      <sz val="7"/>
      <color rgb="FFFF0000"/>
      <name val="Times New Roman"/>
      <family val="1"/>
      <charset val="162"/>
    </font>
    <font>
      <sz val="7"/>
      <color theme="1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sz val="7"/>
      <name val="Times New Roman"/>
      <family val="1"/>
      <charset val="162"/>
    </font>
    <font>
      <b/>
      <sz val="7"/>
      <color rgb="FFFF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  <font>
      <b/>
      <sz val="8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b/>
      <sz val="8"/>
      <color theme="1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8"/>
      <name val="Calibri"/>
      <family val="2"/>
      <charset val="162"/>
      <scheme val="minor"/>
    </font>
    <font>
      <sz val="7"/>
      <color rgb="FFC00000"/>
      <name val="Calibri"/>
      <family val="2"/>
      <charset val="162"/>
      <scheme val="minor"/>
    </font>
    <font>
      <sz val="72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4" fillId="0" borderId="0"/>
    <xf numFmtId="0" fontId="25" fillId="0" borderId="0"/>
  </cellStyleXfs>
  <cellXfs count="31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5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/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10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/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/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8" xfId="0" applyFont="1" applyFill="1" applyBorder="1"/>
    <xf numFmtId="0" fontId="7" fillId="4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0" fillId="4" borderId="11" xfId="0" applyFill="1" applyBorder="1"/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4" xfId="0" applyFont="1" applyBorder="1"/>
    <xf numFmtId="0" fontId="4" fillId="0" borderId="13" xfId="0" applyFont="1" applyBorder="1"/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/>
    <xf numFmtId="20" fontId="4" fillId="0" borderId="5" xfId="0" applyNumberFormat="1" applyFont="1" applyBorder="1"/>
    <xf numFmtId="20" fontId="4" fillId="0" borderId="5" xfId="0" applyNumberFormat="1" applyFont="1" applyBorder="1" applyAlignment="1">
      <alignment horizontal="center" vertical="center"/>
    </xf>
    <xf numFmtId="20" fontId="4" fillId="0" borderId="3" xfId="0" applyNumberFormat="1" applyFont="1" applyBorder="1"/>
    <xf numFmtId="20" fontId="4" fillId="0" borderId="3" xfId="0" applyNumberFormat="1" applyFont="1" applyBorder="1" applyAlignment="1">
      <alignment horizontal="center" vertical="center"/>
    </xf>
    <xf numFmtId="20" fontId="4" fillId="0" borderId="23" xfId="0" applyNumberFormat="1" applyFont="1" applyBorder="1"/>
    <xf numFmtId="20" fontId="4" fillId="0" borderId="23" xfId="0" applyNumberFormat="1" applyFont="1" applyBorder="1" applyAlignment="1">
      <alignment horizontal="center" vertical="center"/>
    </xf>
    <xf numFmtId="20" fontId="4" fillId="0" borderId="10" xfId="0" applyNumberFormat="1" applyFont="1" applyBorder="1"/>
    <xf numFmtId="20" fontId="4" fillId="0" borderId="10" xfId="0" applyNumberFormat="1" applyFont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3" xfId="0" applyFont="1" applyBorder="1"/>
    <xf numFmtId="0" fontId="1" fillId="0" borderId="10" xfId="0" applyFont="1" applyBorder="1"/>
    <xf numFmtId="0" fontId="4" fillId="0" borderId="1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4" fillId="0" borderId="0" xfId="0" quotePrefix="1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3" xfId="0" applyFont="1" applyBorder="1"/>
    <xf numFmtId="0" fontId="1" fillId="0" borderId="24" xfId="0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20" fontId="20" fillId="0" borderId="5" xfId="0" applyNumberFormat="1" applyFont="1" applyBorder="1" applyAlignment="1">
      <alignment vertical="center"/>
    </xf>
    <xf numFmtId="0" fontId="20" fillId="0" borderId="5" xfId="0" applyFont="1" applyBorder="1" applyAlignment="1" applyProtection="1">
      <alignment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20" fontId="17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20" fontId="20" fillId="0" borderId="3" xfId="0" applyNumberFormat="1" applyFont="1" applyBorder="1" applyAlignment="1">
      <alignment vertical="center"/>
    </xf>
    <xf numFmtId="0" fontId="20" fillId="0" borderId="3" xfId="0" applyFont="1" applyBorder="1" applyAlignment="1" applyProtection="1">
      <alignment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20" fontId="17" fillId="6" borderId="3" xfId="0" applyNumberFormat="1" applyFont="1" applyFill="1" applyBorder="1" applyAlignment="1">
      <alignment horizontal="center" vertical="center"/>
    </xf>
    <xf numFmtId="0" fontId="20" fillId="6" borderId="3" xfId="0" applyFont="1" applyFill="1" applyBorder="1" applyAlignment="1" applyProtection="1">
      <alignment horizontal="center" vertical="center"/>
      <protection locked="0"/>
    </xf>
    <xf numFmtId="0" fontId="20" fillId="6" borderId="3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164" fontId="20" fillId="6" borderId="3" xfId="0" applyNumberFormat="1" applyFont="1" applyFill="1" applyBorder="1" applyAlignment="1">
      <alignment horizontal="center" vertical="center"/>
    </xf>
    <xf numFmtId="20" fontId="17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/>
    </xf>
    <xf numFmtId="20" fontId="20" fillId="0" borderId="10" xfId="0" applyNumberFormat="1" applyFont="1" applyBorder="1" applyAlignment="1">
      <alignment vertical="center"/>
    </xf>
    <xf numFmtId="0" fontId="20" fillId="0" borderId="10" xfId="0" applyFont="1" applyBorder="1" applyAlignment="1" applyProtection="1">
      <alignment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20" fontId="17" fillId="6" borderId="23" xfId="0" applyNumberFormat="1" applyFont="1" applyFill="1" applyBorder="1" applyAlignment="1">
      <alignment horizontal="center" vertical="center"/>
    </xf>
    <xf numFmtId="0" fontId="20" fillId="6" borderId="23" xfId="0" applyFont="1" applyFill="1" applyBorder="1" applyAlignment="1" applyProtection="1">
      <alignment horizontal="center" vertical="center"/>
      <protection locked="0"/>
    </xf>
    <xf numFmtId="0" fontId="20" fillId="6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164" fontId="20" fillId="6" borderId="23" xfId="0" applyNumberFormat="1" applyFont="1" applyFill="1" applyBorder="1" applyAlignment="1">
      <alignment horizontal="center" vertical="center"/>
    </xf>
    <xf numFmtId="20" fontId="17" fillId="6" borderId="10" xfId="0" applyNumberFormat="1" applyFont="1" applyFill="1" applyBorder="1" applyAlignment="1">
      <alignment horizontal="center" vertical="center"/>
    </xf>
    <xf numFmtId="0" fontId="20" fillId="6" borderId="10" xfId="0" applyFont="1" applyFill="1" applyBorder="1" applyAlignment="1" applyProtection="1">
      <alignment horizontal="center" vertical="center"/>
      <protection locked="0"/>
    </xf>
    <xf numFmtId="0" fontId="20" fillId="6" borderId="10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164" fontId="20" fillId="6" borderId="10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3" fillId="0" borderId="0" xfId="0" applyFont="1"/>
    <xf numFmtId="0" fontId="4" fillId="0" borderId="20" xfId="0" applyFont="1" applyBorder="1" applyAlignment="1">
      <alignment horizontal="center"/>
    </xf>
    <xf numFmtId="0" fontId="1" fillId="0" borderId="23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justify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6" fillId="6" borderId="14" xfId="0" applyFont="1" applyFill="1" applyBorder="1" applyAlignment="1">
      <alignment vertical="center"/>
    </xf>
    <xf numFmtId="0" fontId="26" fillId="6" borderId="13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vertical="center"/>
    </xf>
    <xf numFmtId="20" fontId="27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>
      <alignment vertical="center"/>
    </xf>
    <xf numFmtId="20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vertical="center"/>
    </xf>
    <xf numFmtId="20" fontId="27" fillId="0" borderId="23" xfId="0" applyNumberFormat="1" applyFont="1" applyBorder="1" applyAlignment="1">
      <alignment horizontal="center" vertical="center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>
      <alignment vertical="center"/>
    </xf>
    <xf numFmtId="20" fontId="27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>
      <alignment vertical="center"/>
    </xf>
    <xf numFmtId="20" fontId="27" fillId="0" borderId="28" xfId="0" applyNumberFormat="1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4" fillId="0" borderId="3" xfId="0" applyFont="1" applyBorder="1"/>
    <xf numFmtId="0" fontId="29" fillId="0" borderId="3" xfId="0" applyFont="1" applyBorder="1" applyAlignment="1" applyProtection="1">
      <alignment horizontal="center" vertical="center"/>
      <protection locked="0"/>
    </xf>
    <xf numFmtId="0" fontId="1" fillId="0" borderId="28" xfId="0" applyFont="1" applyBorder="1"/>
    <xf numFmtId="0" fontId="1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textRotation="90"/>
    </xf>
    <xf numFmtId="20" fontId="4" fillId="0" borderId="13" xfId="0" applyNumberFormat="1" applyFont="1" applyBorder="1"/>
    <xf numFmtId="0" fontId="1" fillId="0" borderId="13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20" fontId="4" fillId="0" borderId="2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2" fillId="0" borderId="36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textRotation="90"/>
    </xf>
    <xf numFmtId="20" fontId="4" fillId="0" borderId="30" xfId="0" applyNumberFormat="1" applyFont="1" applyBorder="1"/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0" xfId="0" applyFont="1" applyBorder="1"/>
    <xf numFmtId="0" fontId="1" fillId="0" borderId="35" xfId="0" applyFont="1" applyBorder="1" applyAlignment="1" applyProtection="1">
      <alignment horizontal="center" vertical="center"/>
      <protection locked="0"/>
    </xf>
    <xf numFmtId="0" fontId="30" fillId="0" borderId="5" xfId="0" applyFont="1" applyBorder="1"/>
    <xf numFmtId="0" fontId="30" fillId="0" borderId="8" xfId="0" applyFont="1" applyBorder="1" applyAlignment="1" applyProtection="1">
      <alignment horizontal="center" vertical="center"/>
      <protection locked="0"/>
    </xf>
    <xf numFmtId="0" fontId="30" fillId="0" borderId="3" xfId="0" applyFont="1" applyBorder="1"/>
    <xf numFmtId="0" fontId="10" fillId="0" borderId="3" xfId="0" applyFont="1" applyBorder="1" applyAlignment="1" applyProtection="1">
      <alignment horizontal="center" vertical="center"/>
      <protection locked="0"/>
    </xf>
    <xf numFmtId="0" fontId="17" fillId="6" borderId="14" xfId="0" applyFont="1" applyFill="1" applyBorder="1" applyAlignment="1">
      <alignment vertical="center"/>
    </xf>
    <xf numFmtId="0" fontId="17" fillId="6" borderId="13" xfId="0" applyFont="1" applyFill="1" applyBorder="1" applyAlignment="1">
      <alignment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/>
      <protection locked="0"/>
    </xf>
    <xf numFmtId="20" fontId="20" fillId="0" borderId="23" xfId="0" applyNumberFormat="1" applyFont="1" applyBorder="1" applyAlignment="1">
      <alignment vertical="center"/>
    </xf>
    <xf numFmtId="0" fontId="20" fillId="0" borderId="23" xfId="0" applyFont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20" fontId="4" fillId="0" borderId="28" xfId="0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9" xfId="0" applyFont="1" applyBorder="1" applyAlignment="1" applyProtection="1">
      <alignment horizontal="left" vertical="center"/>
      <protection locked="0"/>
    </xf>
    <xf numFmtId="0" fontId="1" fillId="0" borderId="39" xfId="0" applyFont="1" applyBorder="1" applyProtection="1"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14" fillId="0" borderId="28" xfId="0" applyFont="1" applyBorder="1"/>
    <xf numFmtId="0" fontId="12" fillId="0" borderId="13" xfId="0" applyFont="1" applyBorder="1" applyAlignment="1" applyProtection="1">
      <alignment horizontal="center" vertical="center"/>
      <protection locked="0"/>
    </xf>
    <xf numFmtId="0" fontId="16" fillId="7" borderId="26" xfId="0" applyFont="1" applyFill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30" fillId="0" borderId="10" xfId="0" applyFont="1" applyBorder="1"/>
    <xf numFmtId="0" fontId="10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/>
    </xf>
    <xf numFmtId="0" fontId="4" fillId="0" borderId="40" xfId="0" applyFont="1" applyBorder="1"/>
    <xf numFmtId="0" fontId="4" fillId="0" borderId="41" xfId="0" applyFont="1" applyBorder="1"/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20" fillId="0" borderId="0" xfId="0" applyNumberFormat="1" applyFont="1" applyAlignment="1">
      <alignment vertical="center"/>
    </xf>
    <xf numFmtId="164" fontId="20" fillId="0" borderId="0" xfId="0" applyNumberFormat="1" applyFont="1"/>
    <xf numFmtId="0" fontId="1" fillId="0" borderId="0" xfId="0" applyFont="1" applyAlignment="1">
      <alignment textRotation="90"/>
    </xf>
    <xf numFmtId="164" fontId="31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 textRotation="90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 textRotation="90"/>
    </xf>
    <xf numFmtId="0" fontId="4" fillId="0" borderId="37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4" fillId="0" borderId="5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4" fillId="0" borderId="23" xfId="0" applyFont="1" applyBorder="1" applyAlignment="1">
      <alignment horizontal="center" textRotation="90"/>
    </xf>
    <xf numFmtId="2" fontId="4" fillId="0" borderId="5" xfId="0" applyNumberFormat="1" applyFont="1" applyBorder="1" applyAlignment="1">
      <alignment horizontal="center" textRotation="90"/>
    </xf>
    <xf numFmtId="2" fontId="4" fillId="0" borderId="3" xfId="0" applyNumberFormat="1" applyFont="1" applyBorder="1" applyAlignment="1">
      <alignment horizontal="center" textRotation="90"/>
    </xf>
    <xf numFmtId="2" fontId="4" fillId="0" borderId="23" xfId="0" applyNumberFormat="1" applyFont="1" applyBorder="1" applyAlignment="1">
      <alignment horizontal="center" textRotation="90"/>
    </xf>
    <xf numFmtId="0" fontId="17" fillId="0" borderId="4" xfId="0" applyFont="1" applyBorder="1" applyAlignment="1">
      <alignment horizontal="center" vertical="center" textRotation="90"/>
    </xf>
    <xf numFmtId="0" fontId="17" fillId="0" borderId="7" xfId="0" applyFont="1" applyBorder="1" applyAlignment="1">
      <alignment horizontal="center" vertical="center" textRotation="90"/>
    </xf>
    <xf numFmtId="0" fontId="17" fillId="0" borderId="22" xfId="0" applyFont="1" applyBorder="1" applyAlignment="1">
      <alignment horizontal="center" vertical="center" textRotation="90"/>
    </xf>
    <xf numFmtId="0" fontId="17" fillId="0" borderId="9" xfId="0" applyFont="1" applyBorder="1" applyAlignment="1">
      <alignment horizontal="center" vertical="center" textRotation="90"/>
    </xf>
    <xf numFmtId="0" fontId="17" fillId="6" borderId="4" xfId="0" applyFont="1" applyFill="1" applyBorder="1" applyAlignment="1">
      <alignment horizontal="center" vertical="center" textRotation="90"/>
    </xf>
    <xf numFmtId="0" fontId="17" fillId="6" borderId="7" xfId="0" applyFont="1" applyFill="1" applyBorder="1" applyAlignment="1">
      <alignment horizontal="center" vertical="center" textRotation="90"/>
    </xf>
    <xf numFmtId="0" fontId="17" fillId="6" borderId="22" xfId="0" applyFont="1" applyFill="1" applyBorder="1" applyAlignment="1">
      <alignment horizontal="center" vertical="center" textRotation="90"/>
    </xf>
    <xf numFmtId="0" fontId="17" fillId="6" borderId="5" xfId="0" applyFont="1" applyFill="1" applyBorder="1" applyAlignment="1">
      <alignment horizontal="center" vertical="center" textRotation="90"/>
    </xf>
    <xf numFmtId="0" fontId="17" fillId="6" borderId="3" xfId="0" applyFont="1" applyFill="1" applyBorder="1" applyAlignment="1">
      <alignment horizontal="center" vertical="center" textRotation="90"/>
    </xf>
    <xf numFmtId="0" fontId="17" fillId="6" borderId="23" xfId="0" applyFont="1" applyFill="1" applyBorder="1" applyAlignment="1">
      <alignment horizontal="center" vertical="center" textRotation="90"/>
    </xf>
    <xf numFmtId="0" fontId="17" fillId="6" borderId="9" xfId="0" applyFont="1" applyFill="1" applyBorder="1" applyAlignment="1">
      <alignment horizontal="center" vertical="center" textRotation="90"/>
    </xf>
    <xf numFmtId="0" fontId="17" fillId="6" borderId="10" xfId="0" applyFont="1" applyFill="1" applyBorder="1" applyAlignment="1">
      <alignment horizontal="center" vertical="center" textRotation="90"/>
    </xf>
    <xf numFmtId="0" fontId="13" fillId="0" borderId="0" xfId="0" applyFont="1" applyAlignment="1" applyProtection="1">
      <alignment horizontal="center"/>
      <protection locked="0"/>
    </xf>
    <xf numFmtId="0" fontId="26" fillId="6" borderId="4" xfId="0" applyFont="1" applyFill="1" applyBorder="1" applyAlignment="1">
      <alignment horizontal="center" vertical="center" textRotation="90"/>
    </xf>
    <xf numFmtId="0" fontId="26" fillId="6" borderId="7" xfId="0" applyFont="1" applyFill="1" applyBorder="1" applyAlignment="1">
      <alignment horizontal="center" vertical="center" textRotation="90"/>
    </xf>
    <xf numFmtId="0" fontId="26" fillId="6" borderId="9" xfId="0" applyFont="1" applyFill="1" applyBorder="1" applyAlignment="1">
      <alignment horizontal="center" vertical="center" textRotation="90"/>
    </xf>
    <xf numFmtId="0" fontId="26" fillId="6" borderId="27" xfId="0" applyFont="1" applyFill="1" applyBorder="1" applyAlignment="1">
      <alignment horizontal="center" vertical="center" textRotation="90"/>
    </xf>
    <xf numFmtId="0" fontId="26" fillId="6" borderId="22" xfId="0" applyFont="1" applyFill="1" applyBorder="1" applyAlignment="1">
      <alignment horizontal="center" vertical="center" textRotation="90"/>
    </xf>
    <xf numFmtId="0" fontId="5" fillId="0" borderId="0" xfId="0" applyFont="1" applyAlignment="1" applyProtection="1">
      <alignment horizontal="center"/>
      <protection locked="0"/>
    </xf>
    <xf numFmtId="0" fontId="4" fillId="0" borderId="13" xfId="0" applyFont="1" applyBorder="1" applyAlignment="1">
      <alignment horizontal="right" vertical="center" textRotation="90"/>
    </xf>
    <xf numFmtId="0" fontId="4" fillId="0" borderId="30" xfId="0" applyFont="1" applyBorder="1" applyAlignment="1">
      <alignment horizontal="right" vertical="center" textRotation="90"/>
    </xf>
  </cellXfs>
  <cellStyles count="3">
    <cellStyle name="Normal" xfId="0" builtinId="0"/>
    <cellStyle name="Normal 2" xfId="2"/>
    <cellStyle name="Normal 2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0" dropStyle="combo" dx="22" fmlaLink="$L$3" fmlaRange="$L$4:$L$40" noThreeD="1" sel="6" val="0"/>
</file>

<file path=xl/ctrlProps/ctrlProp2.xml><?xml version="1.0" encoding="utf-8"?>
<formControlPr xmlns="http://schemas.microsoft.com/office/spreadsheetml/2009/9/main" objectType="Drop" dropLines="20" dropStyle="combo" dx="22" fmlaLink="$G$3" fmlaRange="$G$4:$G$40" noThreeD="1" sel="14" val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492124</xdr:colOff>
      <xdr:row>0</xdr:row>
      <xdr:rowOff>47628</xdr:rowOff>
    </xdr:from>
    <xdr:to>
      <xdr:col>3</xdr:col>
      <xdr:colOff>838298</xdr:colOff>
      <xdr:row>2</xdr:row>
      <xdr:rowOff>81715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437" y="47628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127908</xdr:colOff>
      <xdr:row>0</xdr:row>
      <xdr:rowOff>63954</xdr:rowOff>
    </xdr:from>
    <xdr:to>
      <xdr:col>2</xdr:col>
      <xdr:colOff>69635</xdr:colOff>
      <xdr:row>2</xdr:row>
      <xdr:rowOff>217714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8" y="63954"/>
          <a:ext cx="439225" cy="449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</xdr:row>
          <xdr:rowOff>9525</xdr:rowOff>
        </xdr:from>
        <xdr:to>
          <xdr:col>3</xdr:col>
          <xdr:colOff>1171575</xdr:colOff>
          <xdr:row>2</xdr:row>
          <xdr:rowOff>219075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57150</xdr:rowOff>
    </xdr:from>
    <xdr:to>
      <xdr:col>3</xdr:col>
      <xdr:colOff>736699</xdr:colOff>
      <xdr:row>2</xdr:row>
      <xdr:rowOff>84887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715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28575</xdr:rowOff>
    </xdr:from>
    <xdr:to>
      <xdr:col>3</xdr:col>
      <xdr:colOff>927199</xdr:colOff>
      <xdr:row>2</xdr:row>
      <xdr:rowOff>56312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285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76200</xdr:rowOff>
    </xdr:from>
    <xdr:to>
      <xdr:col>3</xdr:col>
      <xdr:colOff>689074</xdr:colOff>
      <xdr:row>2</xdr:row>
      <xdr:rowOff>103937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7620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57150</xdr:rowOff>
    </xdr:from>
    <xdr:to>
      <xdr:col>3</xdr:col>
      <xdr:colOff>1031974</xdr:colOff>
      <xdr:row>2</xdr:row>
      <xdr:rowOff>84887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38100</xdr:rowOff>
    </xdr:from>
    <xdr:to>
      <xdr:col>3</xdr:col>
      <xdr:colOff>898624</xdr:colOff>
      <xdr:row>2</xdr:row>
      <xdr:rowOff>65837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810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66675</xdr:rowOff>
    </xdr:from>
    <xdr:to>
      <xdr:col>3</xdr:col>
      <xdr:colOff>908149</xdr:colOff>
      <xdr:row>2</xdr:row>
      <xdr:rowOff>103937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666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66675</xdr:rowOff>
    </xdr:from>
    <xdr:to>
      <xdr:col>3</xdr:col>
      <xdr:colOff>898624</xdr:colOff>
      <xdr:row>2</xdr:row>
      <xdr:rowOff>94412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666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127908</xdr:colOff>
      <xdr:row>0</xdr:row>
      <xdr:rowOff>63954</xdr:rowOff>
    </xdr:from>
    <xdr:to>
      <xdr:col>2</xdr:col>
      <xdr:colOff>157558</xdr:colOff>
      <xdr:row>2</xdr:row>
      <xdr:rowOff>217714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8" y="63954"/>
          <a:ext cx="437864" cy="446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</xdr:row>
          <xdr:rowOff>190500</xdr:rowOff>
        </xdr:from>
        <xdr:to>
          <xdr:col>7</xdr:col>
          <xdr:colOff>104775</xdr:colOff>
          <xdr:row>2</xdr:row>
          <xdr:rowOff>190500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748fad0834cf746/Desktop/2025-2026%20BAHAR%20DERS%20PROGRA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 Dağılım"/>
      <sheetName val="Çağrı"/>
      <sheetName val="Muhasebe"/>
      <sheetName val="Banka"/>
      <sheetName val="BankaİÖ"/>
      <sheetName val="SosGüv"/>
      <sheetName val="SosGüvİÖ"/>
      <sheetName val="BilProgA"/>
      <sheetName val="BilProgB"/>
      <sheetName val="Bilişim Güv"/>
      <sheetName val="Öğretim Elemanı"/>
      <sheetName val="Derslikler"/>
      <sheetName val="SSD"/>
      <sheetName val="Sayfa1"/>
      <sheetName val="Sayfa2"/>
    </sheetNames>
    <sheetDataSet>
      <sheetData sheetId="0">
        <row r="2">
          <cell r="A2" t="str">
            <v>Ders Kodu</v>
          </cell>
          <cell r="B2" t="str">
            <v>Ders Adı</v>
          </cell>
          <cell r="C2" t="str">
            <v>Z/S</v>
          </cell>
          <cell r="D2" t="str">
            <v>T</v>
          </cell>
          <cell r="E2" t="str">
            <v>U</v>
          </cell>
          <cell r="F2" t="str">
            <v>K</v>
          </cell>
          <cell r="G2" t="str">
            <v>AKTS</v>
          </cell>
          <cell r="H2" t="str">
            <v>Öğretim Elemanı</v>
          </cell>
        </row>
        <row r="3">
          <cell r="A3" t="str">
            <v>ÇHM101</v>
          </cell>
          <cell r="B3" t="str">
            <v>Çağrı Merkezi Yönetimi I</v>
          </cell>
          <cell r="C3" t="str">
            <v>Z</v>
          </cell>
          <cell r="D3">
            <v>2</v>
          </cell>
          <cell r="E3">
            <v>0</v>
          </cell>
          <cell r="F3">
            <v>2</v>
          </cell>
          <cell r="G3">
            <v>4</v>
          </cell>
          <cell r="H3" t="str">
            <v>Öğr. Gör. Dr. Dursun KIRMEMİŞ</v>
          </cell>
        </row>
        <row r="4">
          <cell r="A4" t="str">
            <v>ÇHM103</v>
          </cell>
          <cell r="B4" t="str">
            <v>Çağrı Alma Teknikleri I</v>
          </cell>
          <cell r="C4" t="str">
            <v>Z</v>
          </cell>
          <cell r="D4">
            <v>2</v>
          </cell>
          <cell r="E4">
            <v>0</v>
          </cell>
          <cell r="F4">
            <v>2</v>
          </cell>
          <cell r="G4">
            <v>4</v>
          </cell>
          <cell r="H4" t="str">
            <v>Öğr. Gör. Dr. Dursun KIRMEMİŞ</v>
          </cell>
        </row>
        <row r="5">
          <cell r="A5" t="str">
            <v>ÇHM105</v>
          </cell>
          <cell r="B5" t="str">
            <v>Klavye Teknikleri I</v>
          </cell>
          <cell r="C5" t="str">
            <v>Z</v>
          </cell>
          <cell r="D5">
            <v>2</v>
          </cell>
          <cell r="E5">
            <v>1</v>
          </cell>
          <cell r="F5">
            <v>3</v>
          </cell>
          <cell r="G5">
            <v>4</v>
          </cell>
          <cell r="H5" t="str">
            <v>Öğr. Gör. Dr. Dursun KIRMEMİŞ</v>
          </cell>
        </row>
        <row r="6">
          <cell r="A6" t="str">
            <v>ÇHM107</v>
          </cell>
          <cell r="B6" t="str">
            <v>Genel İşletme</v>
          </cell>
          <cell r="C6" t="str">
            <v>Z</v>
          </cell>
          <cell r="D6">
            <v>2</v>
          </cell>
          <cell r="E6">
            <v>0</v>
          </cell>
          <cell r="F6">
            <v>2</v>
          </cell>
          <cell r="G6">
            <v>3</v>
          </cell>
          <cell r="H6" t="str">
            <v>Öğr. Gör. Ömer YILMAZ</v>
          </cell>
        </row>
        <row r="7">
          <cell r="A7" t="str">
            <v>ÇHM109</v>
          </cell>
          <cell r="B7" t="str">
            <v>Genel Ekonomi</v>
          </cell>
          <cell r="C7" t="str">
            <v>Z</v>
          </cell>
          <cell r="D7">
            <v>2</v>
          </cell>
          <cell r="E7">
            <v>0</v>
          </cell>
          <cell r="F7">
            <v>2</v>
          </cell>
          <cell r="G7">
            <v>3</v>
          </cell>
          <cell r="H7" t="str">
            <v>Öğr. Gör. Seval ŞENGEZER</v>
          </cell>
        </row>
        <row r="8">
          <cell r="A8" t="str">
            <v>ÇHM111</v>
          </cell>
          <cell r="B8" t="str">
            <v>İletişim</v>
          </cell>
          <cell r="C8" t="str">
            <v>Z</v>
          </cell>
          <cell r="D8">
            <v>2</v>
          </cell>
          <cell r="E8">
            <v>0</v>
          </cell>
          <cell r="F8">
            <v>2</v>
          </cell>
          <cell r="G8">
            <v>3</v>
          </cell>
          <cell r="H8" t="str">
            <v>Öğr. Gör. Mürsel KAN</v>
          </cell>
        </row>
        <row r="9">
          <cell r="A9" t="str">
            <v>ÇHM113</v>
          </cell>
          <cell r="B9" t="str">
            <v>Temel Hukuk</v>
          </cell>
          <cell r="C9" t="str">
            <v>Z</v>
          </cell>
          <cell r="D9">
            <v>2</v>
          </cell>
          <cell r="E9">
            <v>0</v>
          </cell>
          <cell r="F9">
            <v>2</v>
          </cell>
          <cell r="G9">
            <v>4</v>
          </cell>
          <cell r="H9" t="str">
            <v>Öğr. Gör. Dr. M. Selçuk ÖZKAN</v>
          </cell>
        </row>
        <row r="10">
          <cell r="A10" t="str">
            <v>ÇHM115</v>
          </cell>
          <cell r="B10" t="str">
            <v>Ofis Programları I</v>
          </cell>
          <cell r="C10" t="str">
            <v>Z</v>
          </cell>
          <cell r="D10">
            <v>2</v>
          </cell>
          <cell r="E10">
            <v>1</v>
          </cell>
          <cell r="F10">
            <v>3</v>
          </cell>
          <cell r="G10">
            <v>3</v>
          </cell>
          <cell r="H10" t="str">
            <v>Öğr. Gör. Tuğba CANSU TOPALLI</v>
          </cell>
        </row>
        <row r="11">
          <cell r="A11" t="str">
            <v>SSDGR</v>
          </cell>
          <cell r="B11" t="str">
            <v>Sosyal Seçmeli Dersler*</v>
          </cell>
          <cell r="C11" t="str">
            <v>SSD</v>
          </cell>
          <cell r="D11">
            <v>2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</row>
        <row r="12">
          <cell r="A12" t="str">
            <v>ÇAĞRI 1 SINIF BAHAR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ÇHM102</v>
          </cell>
          <cell r="B13" t="str">
            <v>Çağrı Merkezi Yönetimi II</v>
          </cell>
          <cell r="C13" t="str">
            <v>Z</v>
          </cell>
          <cell r="D13">
            <v>2</v>
          </cell>
          <cell r="E13">
            <v>0</v>
          </cell>
          <cell r="F13">
            <v>2</v>
          </cell>
          <cell r="G13">
            <v>4</v>
          </cell>
          <cell r="H13" t="str">
            <v>Öğr. Gör. Dr. Dursun KIRMEMİŞ</v>
          </cell>
        </row>
        <row r="14">
          <cell r="A14" t="str">
            <v>ÇHM104</v>
          </cell>
          <cell r="B14" t="str">
            <v>Çağrı Alma Teknikleri II</v>
          </cell>
          <cell r="C14" t="str">
            <v>Z</v>
          </cell>
          <cell r="D14">
            <v>1</v>
          </cell>
          <cell r="E14">
            <v>2</v>
          </cell>
          <cell r="F14">
            <v>2</v>
          </cell>
          <cell r="G14">
            <v>4</v>
          </cell>
          <cell r="H14" t="str">
            <v>Öğr. Gör. Dr. Dursun KIRMEMİŞ</v>
          </cell>
        </row>
        <row r="15">
          <cell r="A15" t="str">
            <v>ÇHM106</v>
          </cell>
          <cell r="B15" t="str">
            <v>Klavye Teknikleri II</v>
          </cell>
          <cell r="C15" t="str">
            <v>Z</v>
          </cell>
          <cell r="D15">
            <v>2</v>
          </cell>
          <cell r="E15">
            <v>1</v>
          </cell>
          <cell r="F15">
            <v>3</v>
          </cell>
          <cell r="G15">
            <v>3</v>
          </cell>
          <cell r="H15" t="str">
            <v>Öğr. Gör. Dr. Dursun KIRMEMİŞ</v>
          </cell>
        </row>
        <row r="16">
          <cell r="A16" t="str">
            <v>ÇHM108</v>
          </cell>
          <cell r="B16" t="str">
            <v>Meslek Hukuku ve Etiği</v>
          </cell>
          <cell r="C16" t="str">
            <v>Z</v>
          </cell>
          <cell r="D16">
            <v>2</v>
          </cell>
          <cell r="E16">
            <v>0</v>
          </cell>
          <cell r="F16">
            <v>2</v>
          </cell>
          <cell r="G16">
            <v>3</v>
          </cell>
          <cell r="H16" t="str">
            <v>Öğr. Gör. Meray KATAR KARAKAŞ</v>
          </cell>
        </row>
        <row r="17">
          <cell r="A17" t="str">
            <v>ÇHM110</v>
          </cell>
          <cell r="B17" t="str">
            <v>İletişim ve İkna</v>
          </cell>
          <cell r="C17" t="str">
            <v>Z</v>
          </cell>
          <cell r="D17">
            <v>2</v>
          </cell>
          <cell r="E17">
            <v>0</v>
          </cell>
          <cell r="F17">
            <v>2</v>
          </cell>
          <cell r="G17">
            <v>3</v>
          </cell>
          <cell r="H17" t="str">
            <v>Öğr. Gör. Mustafa SOLMAZ</v>
          </cell>
        </row>
        <row r="18">
          <cell r="A18" t="str">
            <v>ÇHM112</v>
          </cell>
          <cell r="B18" t="str">
            <v>Çatışma ve Stres Yönetimi</v>
          </cell>
          <cell r="C18" t="str">
            <v>Z</v>
          </cell>
          <cell r="D18">
            <v>2</v>
          </cell>
          <cell r="E18">
            <v>0</v>
          </cell>
          <cell r="F18">
            <v>2</v>
          </cell>
          <cell r="G18">
            <v>3</v>
          </cell>
          <cell r="H18" t="str">
            <v>Öğr. Gör. Mustafa SOLMAZ</v>
          </cell>
        </row>
        <row r="19">
          <cell r="A19" t="str">
            <v>ÇHM114</v>
          </cell>
          <cell r="B19" t="str">
            <v>İş ve Sosyal Güvenlik Hukuku</v>
          </cell>
          <cell r="C19" t="str">
            <v>Z</v>
          </cell>
          <cell r="D19">
            <v>2</v>
          </cell>
          <cell r="E19">
            <v>0</v>
          </cell>
          <cell r="F19">
            <v>2</v>
          </cell>
          <cell r="G19">
            <v>3</v>
          </cell>
          <cell r="H19" t="str">
            <v>Öğr. Gör. Dr. M. Selçuk ÖZKAN</v>
          </cell>
        </row>
        <row r="20">
          <cell r="A20" t="str">
            <v>ÇHM116</v>
          </cell>
          <cell r="B20" t="str">
            <v>Ofis Programları II</v>
          </cell>
          <cell r="C20" t="str">
            <v>Z</v>
          </cell>
          <cell r="D20">
            <v>2</v>
          </cell>
          <cell r="E20">
            <v>1</v>
          </cell>
          <cell r="F20">
            <v>3</v>
          </cell>
          <cell r="G20">
            <v>3</v>
          </cell>
          <cell r="H20" t="str">
            <v>Öğr. Gör. Tuğba CANSU TOPALLI</v>
          </cell>
        </row>
        <row r="21">
          <cell r="A21" t="str">
            <v>ÇHM118</v>
          </cell>
          <cell r="B21" t="str">
            <v>İş Sağlığı ve Güvenliği</v>
          </cell>
          <cell r="C21" t="str">
            <v>Z</v>
          </cell>
          <cell r="D21">
            <v>2</v>
          </cell>
          <cell r="E21">
            <v>0</v>
          </cell>
          <cell r="F21">
            <v>2</v>
          </cell>
          <cell r="G21">
            <v>4</v>
          </cell>
          <cell r="H21" t="str">
            <v>Öğr. Gör. Aslı Tosyalı</v>
          </cell>
        </row>
        <row r="22">
          <cell r="A22" t="str">
            <v>STJ102</v>
          </cell>
          <cell r="B22" t="str">
            <v>Staj *</v>
          </cell>
          <cell r="C22" t="str">
            <v>Z</v>
          </cell>
          <cell r="D22">
            <v>0</v>
          </cell>
          <cell r="E22">
            <v>0</v>
          </cell>
          <cell r="F22">
            <v>0</v>
          </cell>
          <cell r="G22">
            <v>10</v>
          </cell>
          <cell r="H22">
            <v>0</v>
          </cell>
        </row>
        <row r="23">
          <cell r="A23" t="str">
            <v>ÇAĞRI 2 SINIF GÜZ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ÇHM201</v>
          </cell>
          <cell r="B24" t="str">
            <v>İş Yeri Eğitimi I</v>
          </cell>
          <cell r="C24" t="str">
            <v>S</v>
          </cell>
          <cell r="D24">
            <v>6</v>
          </cell>
          <cell r="E24">
            <v>4</v>
          </cell>
          <cell r="F24">
            <v>8</v>
          </cell>
          <cell r="G24">
            <v>10</v>
          </cell>
          <cell r="H24">
            <v>0</v>
          </cell>
        </row>
        <row r="25">
          <cell r="A25" t="str">
            <v>ÇHM203</v>
          </cell>
          <cell r="B25" t="str">
            <v>İş Yeri Uygulaması I</v>
          </cell>
          <cell r="C25" t="str">
            <v>S</v>
          </cell>
          <cell r="D25">
            <v>0</v>
          </cell>
          <cell r="E25">
            <v>16</v>
          </cell>
          <cell r="F25">
            <v>8</v>
          </cell>
          <cell r="G25">
            <v>14</v>
          </cell>
          <cell r="H25">
            <v>0</v>
          </cell>
        </row>
        <row r="26">
          <cell r="A26" t="str">
            <v>ÇHM205</v>
          </cell>
          <cell r="B26" t="str">
            <v>Müşteri İlişkileri Yönetimi</v>
          </cell>
          <cell r="C26" t="str">
            <v>S</v>
          </cell>
          <cell r="D26">
            <v>2</v>
          </cell>
          <cell r="E26">
            <v>0</v>
          </cell>
          <cell r="F26">
            <v>2</v>
          </cell>
          <cell r="G26">
            <v>3</v>
          </cell>
          <cell r="H26" t="str">
            <v>Öğr. Gör. Elif ATAMAN ERDOĞDU</v>
          </cell>
        </row>
        <row r="27">
          <cell r="A27" t="str">
            <v>ÇHM207</v>
          </cell>
          <cell r="B27" t="str">
            <v>Davranış Bilimleri</v>
          </cell>
          <cell r="C27" t="str">
            <v>S</v>
          </cell>
          <cell r="D27">
            <v>2</v>
          </cell>
          <cell r="E27">
            <v>0</v>
          </cell>
          <cell r="F27">
            <v>2</v>
          </cell>
          <cell r="G27">
            <v>3</v>
          </cell>
          <cell r="H27">
            <v>0</v>
          </cell>
        </row>
        <row r="28">
          <cell r="A28" t="str">
            <v>ÇHM209</v>
          </cell>
          <cell r="B28" t="str">
            <v>Mesleki Yabancı Dil</v>
          </cell>
          <cell r="C28" t="str">
            <v>S</v>
          </cell>
          <cell r="D28">
            <v>2</v>
          </cell>
          <cell r="E28">
            <v>0</v>
          </cell>
          <cell r="F28">
            <v>2</v>
          </cell>
          <cell r="G28">
            <v>3</v>
          </cell>
          <cell r="H28">
            <v>0</v>
          </cell>
        </row>
        <row r="29">
          <cell r="A29" t="str">
            <v>ÇHM211</v>
          </cell>
          <cell r="B29" t="str">
            <v>Çağrı Merkezlerinde Öçlme ve Değ.</v>
          </cell>
          <cell r="C29" t="str">
            <v>S</v>
          </cell>
          <cell r="D29">
            <v>2</v>
          </cell>
          <cell r="E29">
            <v>0</v>
          </cell>
          <cell r="F29">
            <v>2</v>
          </cell>
          <cell r="G29">
            <v>3</v>
          </cell>
          <cell r="H29" t="str">
            <v>Öğr. Gör. Dr. Azize Zehra ÇELENLİ BAŞARAN</v>
          </cell>
        </row>
        <row r="30">
          <cell r="A30" t="str">
            <v>ÇHM213</v>
          </cell>
          <cell r="B30" t="str">
            <v>Halkla İlişkiler</v>
          </cell>
          <cell r="C30" t="str">
            <v>S</v>
          </cell>
          <cell r="D30">
            <v>2</v>
          </cell>
          <cell r="E30">
            <v>0</v>
          </cell>
          <cell r="F30">
            <v>2</v>
          </cell>
          <cell r="G30">
            <v>3</v>
          </cell>
          <cell r="H30" t="str">
            <v>Öğr. Gör. Mürsel KAN</v>
          </cell>
        </row>
        <row r="31">
          <cell r="A31" t="str">
            <v>ÇHM215</v>
          </cell>
          <cell r="B31" t="str">
            <v>İnsan Kaynakları Yönetimi</v>
          </cell>
          <cell r="C31" t="str">
            <v>S</v>
          </cell>
          <cell r="D31">
            <v>2</v>
          </cell>
          <cell r="E31">
            <v>0</v>
          </cell>
          <cell r="F31">
            <v>2</v>
          </cell>
          <cell r="G31">
            <v>3</v>
          </cell>
          <cell r="H31" t="str">
            <v>Öğr. Gör. Seval ŞENGEZER</v>
          </cell>
        </row>
        <row r="32">
          <cell r="A32" t="str">
            <v>ÇHM217</v>
          </cell>
          <cell r="B32" t="str">
            <v>Sunu Teknikleri</v>
          </cell>
          <cell r="C32" t="str">
            <v>S</v>
          </cell>
          <cell r="D32">
            <v>2</v>
          </cell>
          <cell r="E32">
            <v>0</v>
          </cell>
          <cell r="F32">
            <v>2</v>
          </cell>
          <cell r="G32">
            <v>3</v>
          </cell>
          <cell r="H32" t="str">
            <v>Öğr. Gör. Dr. Dursun KIRMEMİŞ</v>
          </cell>
        </row>
        <row r="33">
          <cell r="A33" t="str">
            <v>ÇHM219</v>
          </cell>
          <cell r="B33" t="str">
            <v>Finansal Yatırım Araçları</v>
          </cell>
          <cell r="C33" t="str">
            <v>S</v>
          </cell>
          <cell r="D33">
            <v>2</v>
          </cell>
          <cell r="E33">
            <v>0</v>
          </cell>
          <cell r="F33">
            <v>2</v>
          </cell>
          <cell r="G33">
            <v>3</v>
          </cell>
          <cell r="H33">
            <v>0</v>
          </cell>
        </row>
        <row r="34">
          <cell r="A34" t="str">
            <v>ÇHM221</v>
          </cell>
          <cell r="B34" t="str">
            <v>Pazarlama</v>
          </cell>
          <cell r="C34" t="str">
            <v>S</v>
          </cell>
          <cell r="D34">
            <v>2</v>
          </cell>
          <cell r="E34">
            <v>0</v>
          </cell>
          <cell r="F34">
            <v>2</v>
          </cell>
          <cell r="G34">
            <v>3</v>
          </cell>
          <cell r="H34" t="str">
            <v>Öğr. Gör. Elif ATAMAN ERDOĞDU</v>
          </cell>
        </row>
        <row r="35">
          <cell r="A35" t="str">
            <v>ÇHM223</v>
          </cell>
          <cell r="B35" t="str">
            <v>Temel Bankacılık ve Sigortacılık Hiz.</v>
          </cell>
          <cell r="C35" t="str">
            <v>S</v>
          </cell>
          <cell r="D35">
            <v>2</v>
          </cell>
          <cell r="E35">
            <v>0</v>
          </cell>
          <cell r="F35">
            <v>2</v>
          </cell>
          <cell r="G35">
            <v>3</v>
          </cell>
          <cell r="H35" t="str">
            <v>Öğr. Gör. Mustafa SOLMAZ</v>
          </cell>
        </row>
        <row r="36">
          <cell r="A36" t="str">
            <v>ÇHM225</v>
          </cell>
          <cell r="B36" t="str">
            <v>Bilimsel Araştırma Teknikleri</v>
          </cell>
          <cell r="C36" t="str">
            <v>S</v>
          </cell>
          <cell r="D36">
            <v>1</v>
          </cell>
          <cell r="E36">
            <v>1</v>
          </cell>
          <cell r="F36">
            <v>2</v>
          </cell>
          <cell r="G36">
            <v>3</v>
          </cell>
          <cell r="H36">
            <v>0</v>
          </cell>
        </row>
        <row r="37">
          <cell r="A37" t="str">
            <v>ÇHM227</v>
          </cell>
          <cell r="B37" t="str">
            <v>E Ticaret</v>
          </cell>
          <cell r="C37" t="str">
            <v>S</v>
          </cell>
          <cell r="D37">
            <v>2</v>
          </cell>
          <cell r="E37">
            <v>0</v>
          </cell>
          <cell r="F37">
            <v>2</v>
          </cell>
          <cell r="G37">
            <v>3</v>
          </cell>
          <cell r="H37">
            <v>0</v>
          </cell>
        </row>
        <row r="38">
          <cell r="A38" t="str">
            <v>ÇHM229</v>
          </cell>
          <cell r="B38" t="str">
            <v>Tüketici Davranışları</v>
          </cell>
          <cell r="C38" t="str">
            <v>S</v>
          </cell>
          <cell r="D38">
            <v>2</v>
          </cell>
          <cell r="E38">
            <v>0</v>
          </cell>
          <cell r="F38">
            <v>2</v>
          </cell>
          <cell r="G38">
            <v>3</v>
          </cell>
          <cell r="H38">
            <v>0</v>
          </cell>
        </row>
        <row r="39">
          <cell r="A39" t="str">
            <v>ÇHM231</v>
          </cell>
          <cell r="B39" t="str">
            <v>Sigortacılık</v>
          </cell>
          <cell r="C39" t="str">
            <v>S</v>
          </cell>
          <cell r="D39">
            <v>2</v>
          </cell>
          <cell r="E39">
            <v>0</v>
          </cell>
          <cell r="F39">
            <v>2</v>
          </cell>
          <cell r="G39">
            <v>3</v>
          </cell>
          <cell r="H39">
            <v>0</v>
          </cell>
        </row>
        <row r="40">
          <cell r="A40" t="str">
            <v>ÇHM233</v>
          </cell>
          <cell r="B40" t="str">
            <v>Bes ve Hayat Sigortaları</v>
          </cell>
          <cell r="C40" t="str">
            <v>S</v>
          </cell>
          <cell r="D40">
            <v>2</v>
          </cell>
          <cell r="E40">
            <v>0</v>
          </cell>
          <cell r="F40">
            <v>2</v>
          </cell>
          <cell r="G40">
            <v>3</v>
          </cell>
          <cell r="H40" t="str">
            <v>Öğr. Gör. Abdulkadir ERYILMAZ</v>
          </cell>
        </row>
        <row r="41">
          <cell r="A41" t="str">
            <v>ÇHM235</v>
          </cell>
          <cell r="B41" t="str">
            <v>Hızlı Okuma Teknikleri</v>
          </cell>
          <cell r="C41" t="str">
            <v>S</v>
          </cell>
          <cell r="D41">
            <v>2</v>
          </cell>
          <cell r="E41">
            <v>0</v>
          </cell>
          <cell r="F41">
            <v>2</v>
          </cell>
          <cell r="G41">
            <v>3</v>
          </cell>
          <cell r="H41" t="str">
            <v>Öğr. Gör. Dr. Dursun KIRMEMİŞ</v>
          </cell>
        </row>
        <row r="42">
          <cell r="A42" t="str">
            <v>ÇHM237</v>
          </cell>
          <cell r="B42" t="str">
            <v>Fnansal Okuryazarlık</v>
          </cell>
          <cell r="C42" t="str">
            <v>S</v>
          </cell>
          <cell r="D42">
            <v>2</v>
          </cell>
          <cell r="E42">
            <v>0</v>
          </cell>
          <cell r="F42">
            <v>2</v>
          </cell>
          <cell r="G42">
            <v>3</v>
          </cell>
          <cell r="H42" t="str">
            <v>Öğr. Gör. Dr. Azize Zehra ÇELENLİ BAŞARAN</v>
          </cell>
        </row>
        <row r="43">
          <cell r="A43" t="str">
            <v>ÇAĞRI 2 SINIF BAHAR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 t="str">
            <v>ÇHM202</v>
          </cell>
          <cell r="B44" t="str">
            <v>İş Yeri Eğitimi II</v>
          </cell>
          <cell r="C44" t="str">
            <v>S</v>
          </cell>
          <cell r="D44">
            <v>6</v>
          </cell>
          <cell r="E44">
            <v>4</v>
          </cell>
          <cell r="F44">
            <v>8</v>
          </cell>
          <cell r="G44">
            <v>10</v>
          </cell>
          <cell r="H44" t="str">
            <v>Öğr. Gör. Dr. Dursun KIRMEMİŞ</v>
          </cell>
        </row>
        <row r="45">
          <cell r="A45" t="str">
            <v>ÇHM204</v>
          </cell>
          <cell r="B45" t="str">
            <v>İş Yeri Uygulaması II</v>
          </cell>
          <cell r="C45" t="str">
            <v>S</v>
          </cell>
          <cell r="D45">
            <v>0</v>
          </cell>
          <cell r="E45">
            <v>16</v>
          </cell>
          <cell r="F45">
            <v>8</v>
          </cell>
          <cell r="G45">
            <v>14</v>
          </cell>
          <cell r="H45" t="str">
            <v>Öğr. Gör. Dr. Dursun KIRMEMİŞ</v>
          </cell>
        </row>
        <row r="46">
          <cell r="A46" t="str">
            <v>ÇHM206</v>
          </cell>
          <cell r="B46" t="str">
            <v>Ticaret Hukuku</v>
          </cell>
          <cell r="C46" t="str">
            <v>S</v>
          </cell>
          <cell r="D46">
            <v>2</v>
          </cell>
          <cell r="E46">
            <v>0</v>
          </cell>
          <cell r="F46">
            <v>2</v>
          </cell>
          <cell r="G46">
            <v>3</v>
          </cell>
          <cell r="H46" t="str">
            <v>Öğr. Gör. Meray KATAR KARAKAŞ</v>
          </cell>
        </row>
        <row r="47">
          <cell r="A47" t="str">
            <v>ÇHM208</v>
          </cell>
          <cell r="B47" t="str">
            <v>Kişilerarası İletişim</v>
          </cell>
          <cell r="C47" t="str">
            <v>S</v>
          </cell>
          <cell r="D47">
            <v>2</v>
          </cell>
          <cell r="E47">
            <v>0</v>
          </cell>
          <cell r="F47">
            <v>2</v>
          </cell>
          <cell r="G47">
            <v>3</v>
          </cell>
          <cell r="H47" t="str">
            <v>Öğr. Gör. Mürsel KAN</v>
          </cell>
        </row>
        <row r="48">
          <cell r="A48" t="str">
            <v>ÇHM210</v>
          </cell>
          <cell r="B48" t="str">
            <v>Sosyal Psikoloji</v>
          </cell>
          <cell r="C48" t="str">
            <v>S</v>
          </cell>
          <cell r="D48">
            <v>2</v>
          </cell>
          <cell r="E48">
            <v>0</v>
          </cell>
          <cell r="F48">
            <v>2</v>
          </cell>
          <cell r="G48">
            <v>3</v>
          </cell>
          <cell r="H48">
            <v>0</v>
          </cell>
        </row>
        <row r="49">
          <cell r="A49" t="str">
            <v>ÇHM212</v>
          </cell>
          <cell r="B49" t="str">
            <v>İstatistik</v>
          </cell>
          <cell r="C49" t="str">
            <v>S</v>
          </cell>
          <cell r="D49">
            <v>2</v>
          </cell>
          <cell r="E49">
            <v>0</v>
          </cell>
          <cell r="F49">
            <v>2</v>
          </cell>
          <cell r="G49">
            <v>3</v>
          </cell>
          <cell r="H49" t="str">
            <v>Öğr. Gör. Dr. Azize Zehra ÇELENLİ BAŞARAN</v>
          </cell>
        </row>
        <row r="50">
          <cell r="A50" t="str">
            <v>ÇHM214</v>
          </cell>
          <cell r="B50" t="str">
            <v>Kişisel Gelişim</v>
          </cell>
          <cell r="C50" t="str">
            <v>S</v>
          </cell>
          <cell r="D50">
            <v>2</v>
          </cell>
          <cell r="E50">
            <v>0</v>
          </cell>
          <cell r="F50">
            <v>2</v>
          </cell>
          <cell r="G50">
            <v>3</v>
          </cell>
          <cell r="H50">
            <v>0</v>
          </cell>
        </row>
        <row r="51">
          <cell r="A51" t="str">
            <v>ÇHM216</v>
          </cell>
          <cell r="B51" t="str">
            <v>Temel ve Ticari Matematik</v>
          </cell>
          <cell r="C51" t="str">
            <v>S</v>
          </cell>
          <cell r="D51">
            <v>2</v>
          </cell>
          <cell r="E51">
            <v>0</v>
          </cell>
          <cell r="F51">
            <v>2</v>
          </cell>
          <cell r="G51">
            <v>3</v>
          </cell>
          <cell r="H51" t="str">
            <v>Doç. Dr. Evren ERGÜN</v>
          </cell>
        </row>
        <row r="52">
          <cell r="A52" t="str">
            <v>ÇHM218</v>
          </cell>
          <cell r="B52" t="str">
            <v>Finansal Hizmet Pazarlaması</v>
          </cell>
          <cell r="C52" t="str">
            <v>S</v>
          </cell>
          <cell r="D52">
            <v>2</v>
          </cell>
          <cell r="E52">
            <v>0</v>
          </cell>
          <cell r="F52">
            <v>2</v>
          </cell>
          <cell r="G52">
            <v>3</v>
          </cell>
          <cell r="H52">
            <v>0</v>
          </cell>
        </row>
        <row r="53">
          <cell r="A53" t="str">
            <v>ÇHM220</v>
          </cell>
          <cell r="B53" t="str">
            <v>İletişimde Hedef Kitle</v>
          </cell>
          <cell r="C53" t="str">
            <v>S</v>
          </cell>
          <cell r="D53">
            <v>2</v>
          </cell>
          <cell r="E53">
            <v>0</v>
          </cell>
          <cell r="F53">
            <v>2</v>
          </cell>
          <cell r="G53">
            <v>3</v>
          </cell>
          <cell r="H53">
            <v>0</v>
          </cell>
        </row>
        <row r="54">
          <cell r="A54" t="str">
            <v>ÇHM222</v>
          </cell>
          <cell r="B54" t="str">
            <v>Kalite Yönetimi</v>
          </cell>
          <cell r="C54" t="str">
            <v>S</v>
          </cell>
          <cell r="D54">
            <v>2</v>
          </cell>
          <cell r="E54">
            <v>0</v>
          </cell>
          <cell r="F54">
            <v>2</v>
          </cell>
          <cell r="G54">
            <v>3</v>
          </cell>
          <cell r="H54" t="str">
            <v>Öğr. Gör. MUSTAFA SOLMAZ</v>
          </cell>
        </row>
        <row r="55">
          <cell r="A55" t="str">
            <v>ÇHM224</v>
          </cell>
          <cell r="B55" t="str">
            <v>İşaret Dili</v>
          </cell>
          <cell r="C55" t="str">
            <v>S</v>
          </cell>
          <cell r="D55">
            <v>2</v>
          </cell>
          <cell r="E55">
            <v>0</v>
          </cell>
          <cell r="F55">
            <v>2</v>
          </cell>
          <cell r="G55">
            <v>3</v>
          </cell>
          <cell r="H55">
            <v>0</v>
          </cell>
        </row>
        <row r="56">
          <cell r="A56" t="str">
            <v>ÇHM226</v>
          </cell>
          <cell r="B56" t="str">
            <v>Protokol Kuralları</v>
          </cell>
          <cell r="C56" t="str">
            <v>S</v>
          </cell>
          <cell r="D56">
            <v>2</v>
          </cell>
          <cell r="E56">
            <v>0</v>
          </cell>
          <cell r="F56">
            <v>2</v>
          </cell>
          <cell r="G56">
            <v>3</v>
          </cell>
          <cell r="H56" t="str">
            <v>Öğr. Gör. Dr. Dursun KIRMEMİŞ</v>
          </cell>
        </row>
        <row r="57">
          <cell r="A57" t="str">
            <v>ÇHM228</v>
          </cell>
          <cell r="B57" t="str">
            <v>Kurumsal İletişim Yönetimi</v>
          </cell>
          <cell r="C57" t="str">
            <v>S</v>
          </cell>
          <cell r="D57">
            <v>2</v>
          </cell>
          <cell r="E57">
            <v>0</v>
          </cell>
          <cell r="F57">
            <v>2</v>
          </cell>
          <cell r="G57">
            <v>3</v>
          </cell>
          <cell r="H57">
            <v>0</v>
          </cell>
        </row>
        <row r="58">
          <cell r="A58" t="str">
            <v>ÇHM230</v>
          </cell>
          <cell r="B58" t="str">
            <v>Çağrı Merkezi Sektörü</v>
          </cell>
          <cell r="C58" t="str">
            <v>S</v>
          </cell>
          <cell r="D58">
            <v>2</v>
          </cell>
          <cell r="E58">
            <v>0</v>
          </cell>
          <cell r="F58">
            <v>2</v>
          </cell>
          <cell r="G58">
            <v>3</v>
          </cell>
          <cell r="H58">
            <v>0</v>
          </cell>
        </row>
        <row r="59">
          <cell r="A59" t="str">
            <v>ÇHM232</v>
          </cell>
          <cell r="B59" t="str">
            <v>Zaman Yönetimi</v>
          </cell>
          <cell r="C59" t="str">
            <v>S</v>
          </cell>
          <cell r="D59">
            <v>2</v>
          </cell>
          <cell r="E59">
            <v>0</v>
          </cell>
          <cell r="F59">
            <v>2</v>
          </cell>
          <cell r="G59">
            <v>3</v>
          </cell>
          <cell r="H59" t="str">
            <v>Öğr. Gör. Dr. Dursun KIRMEMİŞ</v>
          </cell>
        </row>
        <row r="60">
          <cell r="A60" t="str">
            <v>ÇHM234</v>
          </cell>
          <cell r="B60" t="str">
            <v>Çağrı Merkezlerinde Takım Yönetimi</v>
          </cell>
          <cell r="C60" t="str">
            <v>S</v>
          </cell>
          <cell r="D60">
            <v>2</v>
          </cell>
          <cell r="E60">
            <v>0</v>
          </cell>
          <cell r="F60">
            <v>2</v>
          </cell>
          <cell r="G60">
            <v>3</v>
          </cell>
          <cell r="H60" t="str">
            <v>Öğr. Gör. Dr. Dursun KIRMEMİŞ</v>
          </cell>
        </row>
        <row r="61">
          <cell r="A61" t="str">
            <v>ÇHM236</v>
          </cell>
          <cell r="B61" t="str">
            <v>Büro Yönetimi</v>
          </cell>
          <cell r="C61" t="str">
            <v>S</v>
          </cell>
          <cell r="D61">
            <v>2</v>
          </cell>
          <cell r="E61">
            <v>0</v>
          </cell>
          <cell r="F61">
            <v>2</v>
          </cell>
          <cell r="G61">
            <v>3</v>
          </cell>
          <cell r="H61">
            <v>0</v>
          </cell>
        </row>
        <row r="62">
          <cell r="A62" t="str">
            <v>ÇHM238</v>
          </cell>
          <cell r="B62" t="str">
            <v>Çağrı Merkezleri İçin Temel Sat.Tek.</v>
          </cell>
          <cell r="C62" t="str">
            <v>S</v>
          </cell>
          <cell r="D62">
            <v>2</v>
          </cell>
          <cell r="E62">
            <v>0</v>
          </cell>
          <cell r="F62">
            <v>2</v>
          </cell>
          <cell r="G62">
            <v>3</v>
          </cell>
          <cell r="H62" t="str">
            <v>Öğr. Gör. Elif ATAMAN ERDOĞDU</v>
          </cell>
        </row>
        <row r="63">
          <cell r="A63" t="str">
            <v>ÇHM240</v>
          </cell>
          <cell r="B63" t="str">
            <v>Girişimcilik ve Yenilikçilik</v>
          </cell>
          <cell r="C63" t="str">
            <v>S</v>
          </cell>
          <cell r="D63">
            <v>2</v>
          </cell>
          <cell r="E63">
            <v>0</v>
          </cell>
          <cell r="F63">
            <v>2</v>
          </cell>
          <cell r="G63">
            <v>3</v>
          </cell>
          <cell r="H63" t="str">
            <v>Öğr. Gör. Neslihan YONDEMİR ÇALIŞKAN</v>
          </cell>
        </row>
        <row r="65">
          <cell r="A65" t="str">
            <v>MUV101</v>
          </cell>
          <cell r="B65" t="str">
            <v>Genel Muhasebe-I</v>
          </cell>
          <cell r="C65">
            <v>4</v>
          </cell>
          <cell r="D65" t="str">
            <v>3-1</v>
          </cell>
          <cell r="E65">
            <v>4</v>
          </cell>
          <cell r="F65">
            <v>0</v>
          </cell>
          <cell r="G65">
            <v>4</v>
          </cell>
          <cell r="H65" t="str">
            <v>Öğr. Gör. TUNAHAN BİLGİN</v>
          </cell>
        </row>
        <row r="66">
          <cell r="A66" t="str">
            <v>MUV131</v>
          </cell>
          <cell r="B66" t="str">
            <v>İş Sağlığı ve Güvenliği</v>
          </cell>
          <cell r="C66">
            <v>2</v>
          </cell>
          <cell r="D66" t="str">
            <v>2-0</v>
          </cell>
          <cell r="E66">
            <v>2</v>
          </cell>
          <cell r="F66">
            <v>0</v>
          </cell>
          <cell r="G66">
            <v>3</v>
          </cell>
          <cell r="H66" t="str">
            <v>Öğr. Gör. ASLI TOSYALI</v>
          </cell>
        </row>
        <row r="67">
          <cell r="A67" t="str">
            <v>MUV109</v>
          </cell>
          <cell r="B67" t="str">
            <v>Mesleki Matematik</v>
          </cell>
          <cell r="C67">
            <v>2</v>
          </cell>
          <cell r="D67" t="str">
            <v>2-0</v>
          </cell>
          <cell r="E67">
            <v>2</v>
          </cell>
          <cell r="F67">
            <v>0</v>
          </cell>
          <cell r="G67">
            <v>3</v>
          </cell>
          <cell r="H67" t="str">
            <v>Doç. Dr. Evren ERGÜN</v>
          </cell>
        </row>
        <row r="68">
          <cell r="A68" t="str">
            <v>MUV113</v>
          </cell>
          <cell r="B68" t="str">
            <v>Ofis Programları I</v>
          </cell>
          <cell r="C68">
            <v>3</v>
          </cell>
          <cell r="D68" t="str">
            <v>1-2</v>
          </cell>
          <cell r="E68">
            <v>2</v>
          </cell>
          <cell r="F68">
            <v>0</v>
          </cell>
          <cell r="G68">
            <v>3</v>
          </cell>
          <cell r="H68" t="str">
            <v>Öğr. Gör. SERKAN VARAN</v>
          </cell>
        </row>
        <row r="69">
          <cell r="A69" t="str">
            <v>MUV103</v>
          </cell>
          <cell r="B69" t="str">
            <v>Genel İşletme</v>
          </cell>
          <cell r="C69">
            <v>3</v>
          </cell>
          <cell r="D69" t="str">
            <v>2-1</v>
          </cell>
          <cell r="E69">
            <v>3</v>
          </cell>
          <cell r="F69">
            <v>0</v>
          </cell>
          <cell r="G69">
            <v>3</v>
          </cell>
          <cell r="H69" t="str">
            <v>Öğr. Gör. ÖMER YILMAZ</v>
          </cell>
        </row>
        <row r="70">
          <cell r="A70" t="str">
            <v>MUV129</v>
          </cell>
          <cell r="B70" t="str">
            <v>Meslek Hukuku ve Etiği</v>
          </cell>
          <cell r="C70">
            <v>2</v>
          </cell>
          <cell r="D70" t="str">
            <v>2-0</v>
          </cell>
          <cell r="E70">
            <v>2</v>
          </cell>
          <cell r="F70">
            <v>0</v>
          </cell>
          <cell r="G70">
            <v>3</v>
          </cell>
          <cell r="H70" t="str">
            <v>Öğr. Gör. SEVAL ŞENGEZER</v>
          </cell>
        </row>
        <row r="71">
          <cell r="A71" t="str">
            <v>MUV111</v>
          </cell>
          <cell r="B71" t="str">
            <v>İletişim</v>
          </cell>
          <cell r="C71">
            <v>2</v>
          </cell>
          <cell r="D71" t="str">
            <v>2-0</v>
          </cell>
          <cell r="E71">
            <v>2</v>
          </cell>
          <cell r="F71">
            <v>0</v>
          </cell>
          <cell r="G71">
            <v>3</v>
          </cell>
          <cell r="H71" t="str">
            <v>Öğr. Gör. MÜRSEL KAN</v>
          </cell>
        </row>
        <row r="72">
          <cell r="A72" t="str">
            <v>MUV105</v>
          </cell>
          <cell r="B72" t="str">
            <v>Mikro Ekonomi</v>
          </cell>
          <cell r="C72">
            <v>3</v>
          </cell>
          <cell r="D72" t="str">
            <v>3-0</v>
          </cell>
          <cell r="E72">
            <v>3</v>
          </cell>
          <cell r="F72">
            <v>0</v>
          </cell>
          <cell r="G72">
            <v>4</v>
          </cell>
          <cell r="H72" t="str">
            <v>Öğr. Gör. SEVAL ŞENGEZER</v>
          </cell>
        </row>
        <row r="73">
          <cell r="A73" t="str">
            <v>MUV107</v>
          </cell>
          <cell r="B73" t="str">
            <v>Temel Hukuk</v>
          </cell>
          <cell r="C73">
            <v>2</v>
          </cell>
          <cell r="D73" t="str">
            <v>2-0</v>
          </cell>
          <cell r="E73">
            <v>2</v>
          </cell>
          <cell r="F73">
            <v>0</v>
          </cell>
          <cell r="G73">
            <v>4</v>
          </cell>
          <cell r="H73" t="str">
            <v>Öğr. Gör. Dr. M. Selçuk ÖZKAN</v>
          </cell>
        </row>
        <row r="74">
          <cell r="A74" t="str">
            <v>MUV285</v>
          </cell>
          <cell r="B74" t="str">
            <v>İnşaat ve Gayrimenkul Muhasebesi</v>
          </cell>
          <cell r="C74">
            <v>2</v>
          </cell>
          <cell r="D74" t="str">
            <v>2-0</v>
          </cell>
          <cell r="E74">
            <v>2</v>
          </cell>
          <cell r="F74">
            <v>0</v>
          </cell>
          <cell r="G74">
            <v>3</v>
          </cell>
          <cell r="H74" t="str">
            <v>Öğr. Gör. TUNAHAN BİLGİN</v>
          </cell>
        </row>
        <row r="75">
          <cell r="A75" t="str">
            <v>MUV203</v>
          </cell>
          <cell r="B75" t="str">
            <v>Şirketler Muhasebesi</v>
          </cell>
          <cell r="C75">
            <v>3</v>
          </cell>
          <cell r="D75" t="str">
            <v>2-1</v>
          </cell>
          <cell r="E75">
            <v>3</v>
          </cell>
          <cell r="F75">
            <v>0</v>
          </cell>
          <cell r="G75">
            <v>3</v>
          </cell>
          <cell r="H75" t="str">
            <v>Öğr. Gör. MUSTAFA SOLMAZ</v>
          </cell>
        </row>
        <row r="76">
          <cell r="A76" t="str">
            <v>MUV281</v>
          </cell>
          <cell r="B76" t="str">
            <v>Mali Tablolar Analizi</v>
          </cell>
          <cell r="C76">
            <v>4</v>
          </cell>
          <cell r="D76" t="str">
            <v>2-2</v>
          </cell>
          <cell r="E76">
            <v>3</v>
          </cell>
          <cell r="F76">
            <v>0</v>
          </cell>
          <cell r="G76">
            <v>4</v>
          </cell>
          <cell r="H76" t="str">
            <v>Öğr. Gör. ÖMER YILMAZ</v>
          </cell>
        </row>
        <row r="77">
          <cell r="A77" t="str">
            <v>MUV287</v>
          </cell>
          <cell r="B77" t="str">
            <v>Girişimcilik ve İş Kurma</v>
          </cell>
          <cell r="C77">
            <v>2</v>
          </cell>
          <cell r="D77" t="str">
            <v>2-0</v>
          </cell>
          <cell r="E77">
            <v>2</v>
          </cell>
          <cell r="F77">
            <v>0</v>
          </cell>
          <cell r="G77">
            <v>3</v>
          </cell>
          <cell r="H77" t="str">
            <v>Öğr. Gör. Neslihan YONDEMİR ÇALIŞKAN</v>
          </cell>
        </row>
        <row r="78">
          <cell r="A78" t="str">
            <v>MUV201</v>
          </cell>
          <cell r="B78" t="str">
            <v>Maliyet Muhasebesi</v>
          </cell>
          <cell r="C78">
            <v>4</v>
          </cell>
          <cell r="D78" t="str">
            <v>2-2</v>
          </cell>
          <cell r="E78">
            <v>3</v>
          </cell>
          <cell r="F78">
            <v>0</v>
          </cell>
          <cell r="G78">
            <v>4</v>
          </cell>
          <cell r="H78" t="str">
            <v>Öğr. Gör. TUNAHAN BİLGİN</v>
          </cell>
        </row>
        <row r="79">
          <cell r="A79" t="str">
            <v>MUV249</v>
          </cell>
          <cell r="B79" t="str">
            <v>Paket Programlar ve E-Uyg.</v>
          </cell>
          <cell r="C79">
            <v>4</v>
          </cell>
          <cell r="D79" t="str">
            <v>2-2</v>
          </cell>
          <cell r="E79">
            <v>3</v>
          </cell>
          <cell r="F79">
            <v>0</v>
          </cell>
          <cell r="G79">
            <v>4</v>
          </cell>
          <cell r="H79" t="str">
            <v>Öğr. Gör. ABDULKADİR ERYILMAZ</v>
          </cell>
        </row>
        <row r="80">
          <cell r="A80" t="str">
            <v>MUV283</v>
          </cell>
          <cell r="B80" t="str">
            <v>Türk Vergi Sistemi</v>
          </cell>
          <cell r="C80">
            <v>3</v>
          </cell>
          <cell r="D80" t="str">
            <v>1-2</v>
          </cell>
          <cell r="E80">
            <v>2</v>
          </cell>
          <cell r="F80">
            <v>0</v>
          </cell>
          <cell r="G80">
            <v>3</v>
          </cell>
          <cell r="H80" t="str">
            <v>Öğr. Gör. MUSTAFA SOLMAZ</v>
          </cell>
        </row>
        <row r="81">
          <cell r="A81" t="str">
            <v>MUV102</v>
          </cell>
          <cell r="B81" t="str">
            <v>GENEL MUHASEBE-II</v>
          </cell>
          <cell r="C81">
            <v>4</v>
          </cell>
          <cell r="D81" t="str">
            <v>3-1</v>
          </cell>
          <cell r="E81">
            <v>4</v>
          </cell>
          <cell r="F81">
            <v>5</v>
          </cell>
          <cell r="H81" t="str">
            <v>Öğr. Gör. Tunahan BİLGİN</v>
          </cell>
        </row>
        <row r="82">
          <cell r="A82" t="str">
            <v>MUV104</v>
          </cell>
          <cell r="B82" t="str">
            <v>MAKRO EKONOMİ</v>
          </cell>
          <cell r="C82">
            <v>3</v>
          </cell>
          <cell r="D82" t="str">
            <v>3-0</v>
          </cell>
          <cell r="E82">
            <v>3</v>
          </cell>
          <cell r="F82">
            <v>3</v>
          </cell>
          <cell r="H82" t="str">
            <v>Öğr. Gör. Seval ŞENGEZER</v>
          </cell>
        </row>
        <row r="83">
          <cell r="A83" t="str">
            <v>MUV106</v>
          </cell>
          <cell r="B83" t="str">
            <v>TİCARET HUKUKU</v>
          </cell>
          <cell r="C83">
            <v>2</v>
          </cell>
          <cell r="D83" t="str">
            <v>2-0</v>
          </cell>
          <cell r="E83">
            <v>2</v>
          </cell>
          <cell r="F83">
            <v>3</v>
          </cell>
          <cell r="H83" t="str">
            <v>Öğr. Gör. Meray KATAR KARAKAŞ</v>
          </cell>
        </row>
        <row r="84">
          <cell r="A84" t="str">
            <v>MUV142</v>
          </cell>
          <cell r="B84" t="str">
            <v>VERGİ HUKUKU</v>
          </cell>
          <cell r="C84">
            <v>2</v>
          </cell>
          <cell r="D84" t="str">
            <v>2-0</v>
          </cell>
          <cell r="E84">
            <v>2</v>
          </cell>
          <cell r="F84">
            <v>2</v>
          </cell>
          <cell r="H84" t="str">
            <v>Öğr. Gör. Mustafa SOLMAZ</v>
          </cell>
        </row>
        <row r="85">
          <cell r="A85" t="str">
            <v>MUV144</v>
          </cell>
          <cell r="B85" t="str">
            <v>FİNANSAL YÖNETİM</v>
          </cell>
          <cell r="C85">
            <v>4</v>
          </cell>
          <cell r="D85" t="str">
            <v>2-2</v>
          </cell>
          <cell r="E85">
            <v>3</v>
          </cell>
          <cell r="F85">
            <v>5</v>
          </cell>
          <cell r="H85" t="str">
            <v>Öğr. Gör. Ömer YILMAZ</v>
          </cell>
        </row>
        <row r="86">
          <cell r="A86" t="str">
            <v>MUV146</v>
          </cell>
          <cell r="B86" t="str">
            <v>MUHASEBE DENETİMİ</v>
          </cell>
          <cell r="C86">
            <v>3</v>
          </cell>
          <cell r="D86" t="str">
            <v>3-0</v>
          </cell>
          <cell r="E86">
            <v>3</v>
          </cell>
          <cell r="F86">
            <v>4</v>
          </cell>
          <cell r="H86" t="str">
            <v>Öğr. Gör. Ömer YILMAZ</v>
          </cell>
        </row>
        <row r="87">
          <cell r="A87" t="str">
            <v>MUV148</v>
          </cell>
          <cell r="B87" t="str">
            <v>İŞ VE SOSYAL GÜVENLİK HUKUKU</v>
          </cell>
          <cell r="C87">
            <v>2</v>
          </cell>
          <cell r="D87" t="str">
            <v>2-0</v>
          </cell>
          <cell r="E87">
            <v>2</v>
          </cell>
          <cell r="F87">
            <v>2</v>
          </cell>
          <cell r="H87" t="str">
            <v>Öğr. Gör. Dr. M. Selçuk ÖZKAN</v>
          </cell>
        </row>
        <row r="88">
          <cell r="A88" t="str">
            <v>MUV110</v>
          </cell>
          <cell r="B88" t="str">
            <v>TİCARİ MATEMATİK</v>
          </cell>
          <cell r="C88">
            <v>2</v>
          </cell>
          <cell r="D88" t="str">
            <v>2-0</v>
          </cell>
          <cell r="E88">
            <v>2</v>
          </cell>
          <cell r="F88">
            <v>3</v>
          </cell>
          <cell r="H88" t="str">
            <v>Doç. Dr. Evren ERGÜN</v>
          </cell>
        </row>
        <row r="89">
          <cell r="A89" t="str">
            <v>MUV112</v>
          </cell>
          <cell r="B89" t="str">
            <v>OFİS PROGRAMLARI-II</v>
          </cell>
          <cell r="C89">
            <v>3</v>
          </cell>
          <cell r="D89" t="str">
            <v>1-2</v>
          </cell>
          <cell r="E89">
            <v>2</v>
          </cell>
          <cell r="F89">
            <v>3</v>
          </cell>
          <cell r="H89" t="str">
            <v>Öğr. Gör. Serkan VARAN</v>
          </cell>
        </row>
        <row r="90">
          <cell r="A90" t="str">
            <v>MUV250</v>
          </cell>
          <cell r="B90" t="str">
            <v>ARAŞTIRMA YÖNTEM VE TEKNİKLERİ</v>
          </cell>
          <cell r="C90">
            <v>2</v>
          </cell>
          <cell r="D90" t="str">
            <v>2-0</v>
          </cell>
          <cell r="E90">
            <v>2</v>
          </cell>
          <cell r="F90">
            <v>2</v>
          </cell>
          <cell r="H90" t="str">
            <v>Öğr. Gör. Dr. M. Selçuk ÖZKAN</v>
          </cell>
        </row>
        <row r="91">
          <cell r="A91" t="str">
            <v>MUV252</v>
          </cell>
          <cell r="B91" t="str">
            <v>MUHASEBE UYGULAMALARI</v>
          </cell>
          <cell r="H91" t="str">
            <v>Öğr. Gör. Tunahan BİLGİN</v>
          </cell>
        </row>
        <row r="92">
          <cell r="A92" t="str">
            <v>MUV258</v>
          </cell>
          <cell r="B92" t="str">
            <v>FİNANSAL YATIRIM ARAÇLARI</v>
          </cell>
          <cell r="H92" t="str">
            <v>Öğr. Gör. Dr. Azize Zehra ÇELENLİ BAŞARAN</v>
          </cell>
        </row>
        <row r="93">
          <cell r="A93" t="str">
            <v>MUV266</v>
          </cell>
          <cell r="B93" t="str">
            <v>İSTATİSTİK</v>
          </cell>
          <cell r="H93" t="str">
            <v>Öğr. Gör. Dr. Azize Zehra ÇELENLİ BAŞARAN</v>
          </cell>
        </row>
        <row r="94">
          <cell r="A94" t="str">
            <v>MUV264</v>
          </cell>
          <cell r="B94" t="str">
            <v>PAZARLAMA</v>
          </cell>
          <cell r="C94">
            <v>2</v>
          </cell>
          <cell r="H94" t="str">
            <v>Öğr. Gör. Seval ŞENGEZER</v>
          </cell>
        </row>
        <row r="95">
          <cell r="A95" t="str">
            <v>MUV268</v>
          </cell>
          <cell r="B95" t="str">
            <v>BORÇLAR HUKUKU</v>
          </cell>
          <cell r="H95" t="str">
            <v>Öğr. Gör. Ömer OCAY</v>
          </cell>
        </row>
        <row r="96">
          <cell r="A96" t="str">
            <v>MUV270</v>
          </cell>
          <cell r="B96" t="str">
            <v>MESLEKİ BELGLER VE YAZIŞMALAR</v>
          </cell>
          <cell r="H96" t="str">
            <v>Öğr. Gör. Mustafa SOLMAZ</v>
          </cell>
        </row>
        <row r="97">
          <cell r="A97" t="str">
            <v>MUV276</v>
          </cell>
          <cell r="B97" t="str">
            <v>BİLGİSAYARLI MUHASEBE</v>
          </cell>
          <cell r="H97" t="str">
            <v>Öğr. Gör. Abdulkadir ERYILMAZ</v>
          </cell>
        </row>
        <row r="98">
          <cell r="A98" t="str">
            <v>MUV274</v>
          </cell>
          <cell r="B98" t="str">
            <v>SERMAYE PİYASASI VE BORSALAR</v>
          </cell>
          <cell r="H98" t="str">
            <v>Öğr. Gör. Dr. Azize Zehra ÇELENLİ BAŞARAN</v>
          </cell>
        </row>
        <row r="99">
          <cell r="A99" t="str">
            <v xml:space="preserve">ÇMUV254 </v>
          </cell>
          <cell r="B99" t="str">
            <v>İş Yeri Eğitimi</v>
          </cell>
          <cell r="H99" t="str">
            <v>Öğr. Gör. Tunahan BİLGİN</v>
          </cell>
        </row>
        <row r="100">
          <cell r="A100" t="str">
            <v>ÇMUV256</v>
          </cell>
          <cell r="B100" t="str">
            <v>İş Yeri Uygulaması</v>
          </cell>
          <cell r="H100" t="str">
            <v>Öğr. Gör. Tunahan BİLGİN</v>
          </cell>
        </row>
        <row r="103">
          <cell r="A103" t="str">
            <v>SGP101</v>
          </cell>
          <cell r="B103" t="str">
            <v>Sosyal Politikaya Giriş</v>
          </cell>
          <cell r="C103">
            <v>3</v>
          </cell>
          <cell r="D103" t="str">
            <v>3-0</v>
          </cell>
          <cell r="E103">
            <v>3</v>
          </cell>
          <cell r="F103">
            <v>4</v>
          </cell>
          <cell r="G103">
            <v>0</v>
          </cell>
          <cell r="H103" t="str">
            <v>Öğr. Gör. MUSTAFA SOLMAZ</v>
          </cell>
        </row>
        <row r="104">
          <cell r="A104" t="str">
            <v>SGP103</v>
          </cell>
          <cell r="B104" t="str">
            <v>Genel İşletme</v>
          </cell>
          <cell r="C104">
            <v>2</v>
          </cell>
          <cell r="D104" t="str">
            <v>2-0</v>
          </cell>
          <cell r="E104">
            <v>2</v>
          </cell>
          <cell r="F104">
            <v>3</v>
          </cell>
          <cell r="G104">
            <v>0</v>
          </cell>
          <cell r="H104" t="str">
            <v>Öğr. Gör. Ömer YILMAZ</v>
          </cell>
        </row>
        <row r="105">
          <cell r="A105" t="str">
            <v>SGP105</v>
          </cell>
          <cell r="B105" t="str">
            <v>Genel Muhasebe I</v>
          </cell>
          <cell r="C105">
            <v>4</v>
          </cell>
          <cell r="D105" t="str">
            <v>3-1</v>
          </cell>
          <cell r="E105">
            <v>4</v>
          </cell>
          <cell r="F105">
            <v>5</v>
          </cell>
          <cell r="G105">
            <v>0</v>
          </cell>
          <cell r="H105" t="str">
            <v>Öğr. Gör. Tunahan BİLGİN</v>
          </cell>
        </row>
        <row r="106">
          <cell r="A106" t="str">
            <v>SGP107</v>
          </cell>
          <cell r="B106" t="str">
            <v>Mikro İktisat</v>
          </cell>
          <cell r="C106">
            <v>2</v>
          </cell>
          <cell r="D106" t="str">
            <v>2-0</v>
          </cell>
          <cell r="E106">
            <v>2</v>
          </cell>
          <cell r="F106">
            <v>2</v>
          </cell>
          <cell r="G106">
            <v>0</v>
          </cell>
          <cell r="H106" t="str">
            <v>Öğr. Gör. SEVAL ŞENGEZER</v>
          </cell>
        </row>
        <row r="107">
          <cell r="A107" t="str">
            <v>SGP109</v>
          </cell>
          <cell r="B107" t="str">
            <v>Mesleki Matematik</v>
          </cell>
          <cell r="C107">
            <v>2</v>
          </cell>
          <cell r="D107" t="str">
            <v>2-0</v>
          </cell>
          <cell r="E107">
            <v>2</v>
          </cell>
          <cell r="F107">
            <v>2</v>
          </cell>
          <cell r="G107">
            <v>0</v>
          </cell>
          <cell r="H107" t="str">
            <v>Doç. Dr. Evren ERGÜN</v>
          </cell>
        </row>
        <row r="108">
          <cell r="A108" t="str">
            <v>SGP111</v>
          </cell>
          <cell r="B108" t="str">
            <v>Temel Hukuk</v>
          </cell>
          <cell r="C108">
            <v>2</v>
          </cell>
          <cell r="D108" t="str">
            <v>2-0</v>
          </cell>
          <cell r="E108">
            <v>2</v>
          </cell>
          <cell r="F108">
            <v>2</v>
          </cell>
          <cell r="G108">
            <v>0</v>
          </cell>
          <cell r="H108" t="str">
            <v>Öğr. Gör. Dr. M. Selçuk ÖZKAN</v>
          </cell>
        </row>
        <row r="109">
          <cell r="A109" t="str">
            <v>SGP113</v>
          </cell>
          <cell r="B109" t="str">
            <v>Ofis Programları I</v>
          </cell>
          <cell r="C109">
            <v>2</v>
          </cell>
          <cell r="D109" t="str">
            <v>2-0</v>
          </cell>
          <cell r="E109">
            <v>2</v>
          </cell>
          <cell r="F109">
            <v>4</v>
          </cell>
          <cell r="G109">
            <v>0</v>
          </cell>
          <cell r="H109" t="str">
            <v>Öğr. Gör. SERKAN VARAN</v>
          </cell>
        </row>
        <row r="110">
          <cell r="A110" t="str">
            <v>SGP115</v>
          </cell>
          <cell r="B110" t="str">
            <v>İletişim</v>
          </cell>
          <cell r="C110">
            <v>2</v>
          </cell>
          <cell r="D110" t="str">
            <v>2-0</v>
          </cell>
          <cell r="E110">
            <v>2</v>
          </cell>
          <cell r="F110">
            <v>2</v>
          </cell>
          <cell r="G110">
            <v>0</v>
          </cell>
          <cell r="H110" t="str">
            <v>Öğr. Gör. Mürsel KAN</v>
          </cell>
        </row>
        <row r="111">
          <cell r="A111" t="str">
            <v>SGP215</v>
          </cell>
          <cell r="B111" t="str">
            <v>Mali Tablolar Analizi</v>
          </cell>
          <cell r="C111">
            <v>3</v>
          </cell>
          <cell r="D111" t="str">
            <v>3-0</v>
          </cell>
          <cell r="E111">
            <v>3</v>
          </cell>
          <cell r="F111">
            <v>4</v>
          </cell>
          <cell r="G111">
            <v>0</v>
          </cell>
          <cell r="H111" t="str">
            <v>Öğr. Gör. Ömer YILMAZ</v>
          </cell>
        </row>
        <row r="112">
          <cell r="A112" t="str">
            <v>SGP203</v>
          </cell>
          <cell r="B112" t="str">
            <v>Sosyal Güvenlik Hukuku I</v>
          </cell>
          <cell r="C112">
            <v>2</v>
          </cell>
          <cell r="D112" t="str">
            <v>2-0</v>
          </cell>
          <cell r="E112">
            <v>2</v>
          </cell>
          <cell r="F112">
            <v>3</v>
          </cell>
          <cell r="G112">
            <v>0</v>
          </cell>
          <cell r="H112" t="str">
            <v>Öğr. Gör. Dr. M. Selçuk ÖZKAN</v>
          </cell>
        </row>
        <row r="113">
          <cell r="A113" t="str">
            <v>SGP205</v>
          </cell>
          <cell r="B113" t="str">
            <v>İş Hukuku</v>
          </cell>
          <cell r="C113">
            <v>2</v>
          </cell>
          <cell r="D113" t="str">
            <v>2-0</v>
          </cell>
          <cell r="E113">
            <v>2</v>
          </cell>
          <cell r="F113">
            <v>3</v>
          </cell>
          <cell r="G113">
            <v>0</v>
          </cell>
          <cell r="H113" t="str">
            <v>Öğr. Gör. Dr. M. Selçuk ÖZKAN</v>
          </cell>
        </row>
        <row r="114">
          <cell r="A114" t="str">
            <v>SGP219</v>
          </cell>
          <cell r="B114" t="str">
            <v>Finansal Yatırım Araçları</v>
          </cell>
          <cell r="C114">
            <v>2</v>
          </cell>
          <cell r="D114" t="str">
            <v>2-0</v>
          </cell>
          <cell r="E114">
            <v>2</v>
          </cell>
          <cell r="F114">
            <v>2</v>
          </cell>
          <cell r="G114">
            <v>0</v>
          </cell>
          <cell r="H114" t="str">
            <v>Öğr. Gör. Dr. Azize Zehra ÇELENLİ BAŞARAN</v>
          </cell>
        </row>
        <row r="115">
          <cell r="A115" t="str">
            <v>SGP201</v>
          </cell>
          <cell r="B115" t="str">
            <v>Paket Programlar</v>
          </cell>
          <cell r="C115">
            <v>4</v>
          </cell>
          <cell r="D115" t="str">
            <v>3-1</v>
          </cell>
          <cell r="E115">
            <v>4</v>
          </cell>
          <cell r="F115">
            <v>4</v>
          </cell>
          <cell r="G115">
            <v>0</v>
          </cell>
          <cell r="H115" t="str">
            <v>Öğr. Gör. ABDULKADİR ERYILMAZ</v>
          </cell>
        </row>
        <row r="116">
          <cell r="A116" t="str">
            <v>SGP213</v>
          </cell>
          <cell r="B116" t="str">
            <v>Halkla İlişkiler</v>
          </cell>
          <cell r="C116">
            <v>2</v>
          </cell>
          <cell r="D116" t="str">
            <v>2-0</v>
          </cell>
          <cell r="E116">
            <v>2</v>
          </cell>
          <cell r="F116">
            <v>3</v>
          </cell>
          <cell r="G116">
            <v>0</v>
          </cell>
          <cell r="H116" t="str">
            <v>Öğr. Gör. Mürsel KAN</v>
          </cell>
        </row>
        <row r="117">
          <cell r="A117" t="str">
            <v>SGP207</v>
          </cell>
          <cell r="B117" t="str">
            <v>Ticaret Huk. ve Borçlar Huk.</v>
          </cell>
          <cell r="C117">
            <v>2</v>
          </cell>
          <cell r="D117" t="str">
            <v>2-0</v>
          </cell>
          <cell r="E117">
            <v>2</v>
          </cell>
          <cell r="F117">
            <v>3</v>
          </cell>
          <cell r="G117">
            <v>0</v>
          </cell>
          <cell r="H117" t="str">
            <v>Öğr. Gör. Elif ATAMAN ERDOĞDU</v>
          </cell>
        </row>
        <row r="118">
          <cell r="A118" t="str">
            <v>SGP217</v>
          </cell>
          <cell r="B118" t="str">
            <v>Vergi Hukuku</v>
          </cell>
          <cell r="C118">
            <v>2</v>
          </cell>
          <cell r="D118" t="str">
            <v>2-0</v>
          </cell>
          <cell r="E118">
            <v>2</v>
          </cell>
          <cell r="F118">
            <v>2</v>
          </cell>
          <cell r="G118">
            <v>0</v>
          </cell>
          <cell r="H118" t="str">
            <v>Öğr. Gör. MUSTAFA SOLMAZ</v>
          </cell>
        </row>
        <row r="119">
          <cell r="A119" t="str">
            <v>SGP209</v>
          </cell>
          <cell r="B119" t="str">
            <v>Sigortacılık</v>
          </cell>
          <cell r="C119">
            <v>3</v>
          </cell>
          <cell r="D119" t="str">
            <v>3-0</v>
          </cell>
          <cell r="E119">
            <v>3</v>
          </cell>
          <cell r="F119">
            <v>3</v>
          </cell>
          <cell r="G119">
            <v>0</v>
          </cell>
          <cell r="H119" t="str">
            <v>Öğr. Gör. Elif ATAMAN ERDOĞDU</v>
          </cell>
        </row>
        <row r="120">
          <cell r="A120" t="str">
            <v>SGP211</v>
          </cell>
          <cell r="B120" t="str">
            <v>Sigorta Hukuku</v>
          </cell>
          <cell r="C120">
            <v>2</v>
          </cell>
          <cell r="D120" t="str">
            <v>2-0</v>
          </cell>
          <cell r="E120">
            <v>2</v>
          </cell>
          <cell r="F120">
            <v>3</v>
          </cell>
          <cell r="G120">
            <v>0</v>
          </cell>
          <cell r="H120" t="str">
            <v>Öğr. Gör. MUSTAFA SOLMAZ</v>
          </cell>
        </row>
        <row r="122">
          <cell r="A122" t="str">
            <v>SGP102</v>
          </cell>
          <cell r="B122" t="str">
            <v>Sosyal Güvenliğe Giriş</v>
          </cell>
          <cell r="C122">
            <v>2</v>
          </cell>
          <cell r="D122" t="str">
            <v>2-0</v>
          </cell>
          <cell r="E122">
            <v>2</v>
          </cell>
          <cell r="F122">
            <v>2</v>
          </cell>
          <cell r="H122" t="str">
            <v>Öğr. Gör. Dr. M. Selçuk ÖZKAN</v>
          </cell>
        </row>
        <row r="123">
          <cell r="A123" t="str">
            <v>SGP104</v>
          </cell>
          <cell r="B123" t="str">
            <v>Genel Muhasebe II</v>
          </cell>
          <cell r="C123">
            <v>4</v>
          </cell>
          <cell r="D123" t="str">
            <v>3-1</v>
          </cell>
          <cell r="E123">
            <v>4</v>
          </cell>
          <cell r="F123">
            <v>4</v>
          </cell>
          <cell r="H123" t="str">
            <v>Öğr. Gör. Tunahan BİLGİN</v>
          </cell>
        </row>
        <row r="124">
          <cell r="A124" t="str">
            <v>SGP106</v>
          </cell>
          <cell r="B124" t="str">
            <v>Makro Ekonomi</v>
          </cell>
          <cell r="C124">
            <v>2</v>
          </cell>
          <cell r="D124" t="str">
            <v>2-0</v>
          </cell>
          <cell r="E124">
            <v>2</v>
          </cell>
          <cell r="F124">
            <v>2</v>
          </cell>
          <cell r="H124" t="str">
            <v>Öğr. Gör. Seval ŞENGEZER</v>
          </cell>
        </row>
        <row r="125">
          <cell r="A125" t="str">
            <v>SGP108</v>
          </cell>
          <cell r="B125" t="str">
            <v>İş Sağlığı ve İşçi Güvenliği</v>
          </cell>
          <cell r="C125">
            <v>2</v>
          </cell>
          <cell r="D125" t="str">
            <v>2-0</v>
          </cell>
          <cell r="E125">
            <v>2</v>
          </cell>
          <cell r="F125">
            <v>2</v>
          </cell>
          <cell r="H125" t="str">
            <v xml:space="preserve">Öğr. Gör. Aslı TOSYALI </v>
          </cell>
        </row>
        <row r="126">
          <cell r="A126" t="str">
            <v>SGP110</v>
          </cell>
          <cell r="B126" t="str">
            <v>Ofis Programları II</v>
          </cell>
          <cell r="C126">
            <v>2</v>
          </cell>
          <cell r="D126" t="str">
            <v>2-0</v>
          </cell>
          <cell r="E126">
            <v>2</v>
          </cell>
          <cell r="F126">
            <v>4</v>
          </cell>
          <cell r="H126" t="str">
            <v>Öğr. Gör. Serkan VARAN</v>
          </cell>
        </row>
        <row r="127">
          <cell r="A127" t="str">
            <v>SGP112</v>
          </cell>
          <cell r="B127" t="str">
            <v>Ticari Matematik</v>
          </cell>
          <cell r="C127">
            <v>2</v>
          </cell>
          <cell r="D127" t="str">
            <v>2-0</v>
          </cell>
          <cell r="E127">
            <v>2</v>
          </cell>
          <cell r="F127">
            <v>2</v>
          </cell>
          <cell r="H127" t="str">
            <v>Doç. Dr. Evren ERGÜN</v>
          </cell>
        </row>
        <row r="128">
          <cell r="A128" t="str">
            <v>SGP202</v>
          </cell>
          <cell r="B128" t="str">
            <v>Sosyal Güvenlik Hukuku II</v>
          </cell>
          <cell r="C128">
            <v>2</v>
          </cell>
          <cell r="D128" t="str">
            <v>2-0</v>
          </cell>
          <cell r="E128">
            <v>2</v>
          </cell>
          <cell r="F128">
            <v>4</v>
          </cell>
          <cell r="H128" t="str">
            <v>Öğr. Gör. Meray KATAR KARAKAŞ</v>
          </cell>
        </row>
        <row r="129">
          <cell r="A129" t="str">
            <v>SGP204</v>
          </cell>
          <cell r="B129" t="str">
            <v>İş Hukuku Uygulamaları</v>
          </cell>
          <cell r="C129">
            <v>2</v>
          </cell>
          <cell r="D129" t="str">
            <v>1-1</v>
          </cell>
          <cell r="E129">
            <v>2</v>
          </cell>
          <cell r="F129">
            <v>4</v>
          </cell>
          <cell r="H129" t="str">
            <v>Öğr. Gör. Dr. M. Selçuk ÖZKAN</v>
          </cell>
        </row>
        <row r="130">
          <cell r="A130" t="str">
            <v>SGP206</v>
          </cell>
          <cell r="B130" t="str">
            <v>İşletmelerde Sosyal Güvenlik Uygulamaları</v>
          </cell>
          <cell r="C130">
            <v>2</v>
          </cell>
          <cell r="D130" t="str">
            <v>2-0</v>
          </cell>
          <cell r="E130">
            <v>2</v>
          </cell>
          <cell r="F130">
            <v>2</v>
          </cell>
          <cell r="H130" t="str">
            <v>Öğr. Gör. Mustafa SOLMAZ</v>
          </cell>
        </row>
        <row r="131">
          <cell r="A131" t="str">
            <v>SGP208</v>
          </cell>
          <cell r="B131" t="str">
            <v>Sosyal Güvenliğin Güncel Sorunları</v>
          </cell>
          <cell r="C131">
            <v>2</v>
          </cell>
          <cell r="D131" t="str">
            <v>2-0</v>
          </cell>
          <cell r="E131">
            <v>2</v>
          </cell>
          <cell r="F131">
            <v>3</v>
          </cell>
          <cell r="H131" t="str">
            <v>Öğr. Gör. Ömer YILMAZ</v>
          </cell>
        </row>
        <row r="132">
          <cell r="A132" t="str">
            <v>SGP210</v>
          </cell>
          <cell r="B132" t="str">
            <v>Girişimcilik</v>
          </cell>
          <cell r="C132">
            <v>2</v>
          </cell>
          <cell r="D132" t="str">
            <v>2-0</v>
          </cell>
          <cell r="E132">
            <v>2</v>
          </cell>
          <cell r="F132">
            <v>3</v>
          </cell>
          <cell r="H132" t="str">
            <v>Öğr. Gör. Neslihan YONDEMİR ÇALIŞKAN</v>
          </cell>
        </row>
        <row r="133">
          <cell r="A133" t="str">
            <v>SGP212</v>
          </cell>
          <cell r="B133" t="str">
            <v>Sigorta Pazarlaması</v>
          </cell>
          <cell r="C133">
            <v>3</v>
          </cell>
          <cell r="D133" t="str">
            <v>3-0</v>
          </cell>
          <cell r="E133">
            <v>3</v>
          </cell>
          <cell r="F133">
            <v>3</v>
          </cell>
          <cell r="H133" t="str">
            <v>Öğr. Gör. Mustafa SOLMAZ</v>
          </cell>
        </row>
        <row r="134">
          <cell r="A134" t="str">
            <v>SGP214</v>
          </cell>
          <cell r="B134" t="str">
            <v>SGK Veri Giriş Uygulamaları</v>
          </cell>
          <cell r="C134">
            <v>3</v>
          </cell>
          <cell r="D134" t="str">
            <v>1-2</v>
          </cell>
          <cell r="E134">
            <v>2</v>
          </cell>
          <cell r="F134">
            <v>3</v>
          </cell>
          <cell r="H134" t="str">
            <v>Öğr. Gör. Mustafa SOLMAZ</v>
          </cell>
        </row>
        <row r="135">
          <cell r="A135" t="str">
            <v>SGP216</v>
          </cell>
          <cell r="B135" t="str">
            <v>Müşteri İlişkileri Yönetimi</v>
          </cell>
          <cell r="C135">
            <v>3</v>
          </cell>
          <cell r="D135" t="str">
            <v>3-0</v>
          </cell>
          <cell r="E135">
            <v>3</v>
          </cell>
          <cell r="F135">
            <v>3</v>
          </cell>
          <cell r="H135" t="str">
            <v>Öğr. Gör. Elif ATAMAN ERDOĞDU</v>
          </cell>
        </row>
        <row r="136">
          <cell r="A136" t="str">
            <v>SGP218</v>
          </cell>
          <cell r="B136" t="str">
            <v>İnsan Kaynakları Yönetimi</v>
          </cell>
          <cell r="C136">
            <v>2</v>
          </cell>
          <cell r="D136" t="str">
            <v>2-0</v>
          </cell>
          <cell r="E136">
            <v>2</v>
          </cell>
          <cell r="F136">
            <v>2</v>
          </cell>
          <cell r="H136" t="str">
            <v>Öğr. Gör. Seval ŞENGEZER</v>
          </cell>
        </row>
        <row r="137">
          <cell r="A137" t="str">
            <v>SGP220</v>
          </cell>
          <cell r="B137" t="str">
            <v>Muhasebe Denetimi</v>
          </cell>
          <cell r="C137">
            <v>3</v>
          </cell>
          <cell r="D137" t="str">
            <v>2-1</v>
          </cell>
          <cell r="E137">
            <v>3</v>
          </cell>
          <cell r="F137">
            <v>3</v>
          </cell>
          <cell r="H137" t="str">
            <v>Öğr. Gör. Ömer YILMAZ</v>
          </cell>
        </row>
        <row r="141">
          <cell r="A141" t="str">
            <v>BAN101</v>
          </cell>
          <cell r="B141" t="str">
            <v>Genel Muhasebe I</v>
          </cell>
          <cell r="C141">
            <v>0</v>
          </cell>
          <cell r="D141">
            <v>4</v>
          </cell>
          <cell r="E141" t="str">
            <v>2-2</v>
          </cell>
          <cell r="F141">
            <v>3</v>
          </cell>
          <cell r="G141">
            <v>3</v>
          </cell>
          <cell r="H141" t="str">
            <v>Öğr. Gör. ABDULKADİR ERYILMAZ</v>
          </cell>
        </row>
        <row r="142">
          <cell r="A142" t="str">
            <v>BAN131</v>
          </cell>
          <cell r="B142" t="str">
            <v>İş Sağlığı ve Güvenliği</v>
          </cell>
          <cell r="C142">
            <v>0</v>
          </cell>
          <cell r="D142">
            <v>2</v>
          </cell>
          <cell r="E142" t="str">
            <v>2-0</v>
          </cell>
          <cell r="F142">
            <v>2</v>
          </cell>
          <cell r="G142">
            <v>4</v>
          </cell>
          <cell r="H142" t="str">
            <v>Öğr. Gör. ASLI TOSYALI</v>
          </cell>
        </row>
        <row r="143">
          <cell r="A143" t="str">
            <v>BAN127</v>
          </cell>
          <cell r="B143" t="str">
            <v>Mesleki Matematik</v>
          </cell>
          <cell r="C143">
            <v>0</v>
          </cell>
          <cell r="D143">
            <v>2</v>
          </cell>
          <cell r="E143" t="str">
            <v>2-0</v>
          </cell>
          <cell r="F143">
            <v>2</v>
          </cell>
          <cell r="G143">
            <v>2</v>
          </cell>
          <cell r="H143" t="str">
            <v>Doç. Dr. Evren ERGÜN</v>
          </cell>
        </row>
        <row r="144">
          <cell r="A144" t="str">
            <v>BAN129</v>
          </cell>
          <cell r="B144" t="str">
            <v>Ofis Programları</v>
          </cell>
          <cell r="C144">
            <v>0</v>
          </cell>
          <cell r="D144">
            <v>3</v>
          </cell>
          <cell r="E144" t="str">
            <v>1-2</v>
          </cell>
          <cell r="F144">
            <v>2</v>
          </cell>
          <cell r="G144">
            <v>4</v>
          </cell>
          <cell r="H144" t="str">
            <v>Öğr. Gör. SERKAN VARAN</v>
          </cell>
        </row>
        <row r="145">
          <cell r="A145" t="str">
            <v>BAN103</v>
          </cell>
          <cell r="B145" t="str">
            <v>Genel İşletme</v>
          </cell>
          <cell r="C145">
            <v>0</v>
          </cell>
          <cell r="D145">
            <v>2</v>
          </cell>
          <cell r="E145" t="str">
            <v>2-0</v>
          </cell>
          <cell r="F145">
            <v>2</v>
          </cell>
          <cell r="G145">
            <v>2</v>
          </cell>
          <cell r="H145" t="str">
            <v>Öğr. Gör. Ömer YILMAZ</v>
          </cell>
        </row>
        <row r="146">
          <cell r="A146" t="str">
            <v>BAN123</v>
          </cell>
          <cell r="B146" t="str">
            <v>Genel Bankacılık</v>
          </cell>
          <cell r="C146">
            <v>0</v>
          </cell>
          <cell r="D146">
            <v>4</v>
          </cell>
          <cell r="E146" t="str">
            <v>3-1</v>
          </cell>
          <cell r="F146">
            <v>4</v>
          </cell>
          <cell r="G146">
            <v>4</v>
          </cell>
          <cell r="H146" t="str">
            <v>Öğr. Gör. ABDULKADİR ERYILMAZ</v>
          </cell>
        </row>
        <row r="147">
          <cell r="A147" t="str">
            <v>BAN125</v>
          </cell>
          <cell r="B147" t="str">
            <v>Sigortacılığa Giriş</v>
          </cell>
          <cell r="C147">
            <v>0</v>
          </cell>
          <cell r="D147">
            <v>3</v>
          </cell>
          <cell r="E147" t="str">
            <v>2-1</v>
          </cell>
          <cell r="F147">
            <v>3</v>
          </cell>
          <cell r="G147">
            <v>4</v>
          </cell>
          <cell r="H147" t="str">
            <v>Öğr. Gör. Elif ATAMAN ERDOĞDU</v>
          </cell>
        </row>
        <row r="148">
          <cell r="A148" t="str">
            <v>BAN105</v>
          </cell>
          <cell r="B148" t="str">
            <v>Genel Ekonomi</v>
          </cell>
          <cell r="C148">
            <v>0</v>
          </cell>
          <cell r="D148">
            <v>3</v>
          </cell>
          <cell r="E148" t="str">
            <v>2-1</v>
          </cell>
          <cell r="F148">
            <v>3</v>
          </cell>
          <cell r="G148">
            <v>4</v>
          </cell>
          <cell r="H148" t="str">
            <v>Öğr. Gör. SEVAL ŞENGEZER</v>
          </cell>
        </row>
        <row r="149">
          <cell r="A149" t="str">
            <v>BAN107</v>
          </cell>
          <cell r="B149" t="str">
            <v>Temel Hukuk</v>
          </cell>
          <cell r="C149">
            <v>0</v>
          </cell>
          <cell r="D149">
            <v>2</v>
          </cell>
          <cell r="E149" t="str">
            <v>2-0</v>
          </cell>
          <cell r="F149">
            <v>2</v>
          </cell>
          <cell r="G149">
            <v>3</v>
          </cell>
          <cell r="H149" t="str">
            <v>Öğr. Gör. Dr. M. Selçuk ÖZKAN</v>
          </cell>
        </row>
        <row r="150">
          <cell r="A150" t="str">
            <v>BAN231</v>
          </cell>
          <cell r="B150" t="str">
            <v>Mali Tablolar ve Kredi Analizi</v>
          </cell>
          <cell r="C150">
            <v>0</v>
          </cell>
          <cell r="D150">
            <v>4</v>
          </cell>
          <cell r="E150" t="str">
            <v>2-2</v>
          </cell>
          <cell r="F150">
            <v>3</v>
          </cell>
          <cell r="G150">
            <v>4</v>
          </cell>
          <cell r="H150" t="str">
            <v>Öğr. Gör. TUNAHAN BİLGİN</v>
          </cell>
        </row>
        <row r="151">
          <cell r="A151" t="str">
            <v>BAN225</v>
          </cell>
          <cell r="B151" t="str">
            <v>Banka-Sigorta İşlemleri ve Uyg</v>
          </cell>
          <cell r="C151">
            <v>0</v>
          </cell>
          <cell r="D151">
            <v>3</v>
          </cell>
          <cell r="E151" t="str">
            <v>2-1</v>
          </cell>
          <cell r="F151">
            <v>3</v>
          </cell>
          <cell r="G151">
            <v>4</v>
          </cell>
          <cell r="H151" t="str">
            <v>Öğr. Gör. Elif ATAMAN ERDOĞDU</v>
          </cell>
        </row>
        <row r="152">
          <cell r="A152" t="str">
            <v>BAN245</v>
          </cell>
          <cell r="B152" t="str">
            <v>Girişimcilik ve Yenilikçilik</v>
          </cell>
          <cell r="C152">
            <v>0</v>
          </cell>
          <cell r="D152">
            <v>2</v>
          </cell>
          <cell r="E152" t="str">
            <v>2-0</v>
          </cell>
          <cell r="F152">
            <v>2</v>
          </cell>
          <cell r="G152">
            <v>4</v>
          </cell>
          <cell r="H152" t="str">
            <v>Öğr. Gör. Neslihan YONDEMİR ÇALIŞKAN</v>
          </cell>
        </row>
        <row r="153">
          <cell r="A153" t="str">
            <v>BAN249</v>
          </cell>
          <cell r="B153" t="str">
            <v>Yatırım Analizi ve Portföy Yönetimi</v>
          </cell>
          <cell r="C153">
            <v>0</v>
          </cell>
          <cell r="D153">
            <v>2</v>
          </cell>
          <cell r="E153" t="str">
            <v>2-0</v>
          </cell>
          <cell r="F153">
            <v>2</v>
          </cell>
          <cell r="G153">
            <v>4</v>
          </cell>
          <cell r="H153" t="str">
            <v>Öğr. Gör. Dr. Azize Zehra ÇELENLİ BAŞARAN</v>
          </cell>
        </row>
        <row r="154">
          <cell r="A154" t="str">
            <v>BAN229</v>
          </cell>
          <cell r="B154" t="str">
            <v>BES ve Hayat Sigortaları</v>
          </cell>
          <cell r="C154">
            <v>0</v>
          </cell>
          <cell r="D154">
            <v>2</v>
          </cell>
          <cell r="E154" t="str">
            <v>2-0</v>
          </cell>
          <cell r="F154">
            <v>2</v>
          </cell>
          <cell r="G154">
            <v>3</v>
          </cell>
          <cell r="H154" t="str">
            <v>Öğr. Gör. ABDULKADİR ERYILMAZ</v>
          </cell>
        </row>
        <row r="155">
          <cell r="A155" t="str">
            <v>BAN203</v>
          </cell>
          <cell r="B155" t="str">
            <v>Bankacılık ve Sigorta Hukuku</v>
          </cell>
          <cell r="C155">
            <v>0</v>
          </cell>
          <cell r="D155">
            <v>2</v>
          </cell>
          <cell r="E155" t="str">
            <v>2-0</v>
          </cell>
          <cell r="F155">
            <v>2</v>
          </cell>
          <cell r="G155">
            <v>2</v>
          </cell>
          <cell r="H155" t="str">
            <v>Öğr. Gör. MUSTAFA SOLMAZ</v>
          </cell>
        </row>
        <row r="156">
          <cell r="A156" t="str">
            <v>BAN227</v>
          </cell>
          <cell r="B156" t="str">
            <v>Pazarlama ve Satış Yönetimi</v>
          </cell>
          <cell r="C156">
            <v>0</v>
          </cell>
          <cell r="D156">
            <v>3</v>
          </cell>
          <cell r="E156" t="str">
            <v>2-1</v>
          </cell>
          <cell r="F156">
            <v>3</v>
          </cell>
          <cell r="G156">
            <v>3</v>
          </cell>
          <cell r="H156" t="str">
            <v>Öğr. Gör. Dr. Azize Zehra ÇELENLİ BAŞARAN</v>
          </cell>
        </row>
        <row r="158">
          <cell r="A158" t="str">
            <v>BAN102</v>
          </cell>
          <cell r="B158" t="str">
            <v>Genel Muhasebe II</v>
          </cell>
          <cell r="C158">
            <v>4</v>
          </cell>
          <cell r="D158" t="str">
            <v>2-2</v>
          </cell>
          <cell r="E158">
            <v>3</v>
          </cell>
          <cell r="F158">
            <v>4</v>
          </cell>
          <cell r="H158" t="str">
            <v>Öğr. Gör. Abdulkadir ERYILMAZ</v>
          </cell>
        </row>
        <row r="159">
          <cell r="A159" t="str">
            <v>BAN110</v>
          </cell>
          <cell r="B159" t="str">
            <v>İstatistik</v>
          </cell>
          <cell r="C159">
            <v>2</v>
          </cell>
          <cell r="D159" t="str">
            <v>2-0</v>
          </cell>
          <cell r="E159">
            <v>2</v>
          </cell>
          <cell r="F159">
            <v>4</v>
          </cell>
          <cell r="H159" t="str">
            <v>Öğr. Gör. Dr. Azize Zehra ÇELENLİ BAŞARAN</v>
          </cell>
        </row>
        <row r="160">
          <cell r="A160" t="str">
            <v>BAN128</v>
          </cell>
          <cell r="B160" t="str">
            <v>Finansal Yönetim</v>
          </cell>
          <cell r="C160">
            <v>3</v>
          </cell>
          <cell r="D160" t="str">
            <v>2-1</v>
          </cell>
          <cell r="E160">
            <v>3</v>
          </cell>
          <cell r="F160">
            <v>3</v>
          </cell>
          <cell r="H160" t="str">
            <v>Öğr. Gör. Tunahan BİLGİN</v>
          </cell>
        </row>
        <row r="161">
          <cell r="A161" t="str">
            <v>BAN132</v>
          </cell>
          <cell r="B161" t="str">
            <v>Ticari Matematik</v>
          </cell>
          <cell r="C161">
            <v>2</v>
          </cell>
          <cell r="D161" t="str">
            <v>2-0</v>
          </cell>
          <cell r="E161">
            <v>2</v>
          </cell>
          <cell r="F161">
            <v>4</v>
          </cell>
          <cell r="H161" t="str">
            <v>Doç. Dr. Evren ERGÜN</v>
          </cell>
        </row>
        <row r="162">
          <cell r="A162" t="str">
            <v>BAN130</v>
          </cell>
          <cell r="B162" t="str">
            <v>Finansal Piyasalar ve Yat.Araçları</v>
          </cell>
          <cell r="C162">
            <v>3</v>
          </cell>
          <cell r="D162" t="str">
            <v>3-0</v>
          </cell>
          <cell r="E162">
            <v>3</v>
          </cell>
          <cell r="F162">
            <v>3</v>
          </cell>
          <cell r="H162" t="str">
            <v>Öğr. Gör. Dr. Azize Zehra ÇELENLİ BAŞARAN</v>
          </cell>
        </row>
        <row r="163">
          <cell r="A163" t="str">
            <v>BAN108</v>
          </cell>
          <cell r="B163" t="str">
            <v>İş ve Sosyal Güvenlik Hukuku</v>
          </cell>
          <cell r="C163">
            <v>2</v>
          </cell>
          <cell r="D163" t="str">
            <v>1-1</v>
          </cell>
          <cell r="E163">
            <v>2</v>
          </cell>
          <cell r="F163">
            <v>2</v>
          </cell>
          <cell r="H163" t="str">
            <v>Öğr. Gör. Dr. M. Selçuk ÖZKAN</v>
          </cell>
        </row>
        <row r="164">
          <cell r="A164" t="str">
            <v>BAN114</v>
          </cell>
          <cell r="B164" t="str">
            <v>İletişim ve İkna</v>
          </cell>
          <cell r="C164">
            <v>2</v>
          </cell>
          <cell r="D164" t="str">
            <v>2-0</v>
          </cell>
          <cell r="E164">
            <v>2</v>
          </cell>
          <cell r="F164">
            <v>4</v>
          </cell>
          <cell r="H164" t="str">
            <v>Öğr. Gör. Elif ATAMAN ERDOĞDU</v>
          </cell>
        </row>
        <row r="165">
          <cell r="A165" t="str">
            <v>BAN126</v>
          </cell>
          <cell r="B165" t="str">
            <v>Sigortacılık Branşları ve Teknikleri</v>
          </cell>
          <cell r="C165">
            <v>3</v>
          </cell>
          <cell r="D165" t="str">
            <v>2-1</v>
          </cell>
          <cell r="E165">
            <v>3</v>
          </cell>
          <cell r="F165">
            <v>4</v>
          </cell>
          <cell r="H165" t="str">
            <v>Öğr. Gör. Elif ATAMAN ERDOĞDU</v>
          </cell>
        </row>
        <row r="166">
          <cell r="A166" t="str">
            <v>BAN124</v>
          </cell>
          <cell r="B166" t="str">
            <v>Ticaret ve Borçlar Hukuku</v>
          </cell>
          <cell r="C166">
            <v>3</v>
          </cell>
          <cell r="D166" t="str">
            <v>3-0</v>
          </cell>
          <cell r="E166">
            <v>3</v>
          </cell>
          <cell r="F166">
            <v>3</v>
          </cell>
          <cell r="H166" t="str">
            <v>Öğr. Gör. Ömer OCAY</v>
          </cell>
        </row>
        <row r="167">
          <cell r="A167" t="str">
            <v>BAN234</v>
          </cell>
          <cell r="B167" t="str">
            <v>Uluslararası Bankacılık</v>
          </cell>
          <cell r="C167">
            <v>3</v>
          </cell>
          <cell r="D167" t="str">
            <v>3-0</v>
          </cell>
          <cell r="E167">
            <v>3</v>
          </cell>
          <cell r="F167">
            <v>4</v>
          </cell>
          <cell r="H167" t="str">
            <v>Öğr. Gör. Tunahan BİLGİN</v>
          </cell>
        </row>
        <row r="168">
          <cell r="A168" t="str">
            <v>BAN252</v>
          </cell>
          <cell r="B168" t="str">
            <v>Acente Yönetimi</v>
          </cell>
          <cell r="C168">
            <v>2</v>
          </cell>
          <cell r="D168" t="str">
            <v>2-0</v>
          </cell>
          <cell r="E168">
            <v>2</v>
          </cell>
          <cell r="F168">
            <v>4</v>
          </cell>
          <cell r="H168" t="str">
            <v>Öğr. Gör. Mustafa SOLMAZ</v>
          </cell>
        </row>
        <row r="169">
          <cell r="A169" t="str">
            <v>BAN244</v>
          </cell>
          <cell r="B169" t="str">
            <v>Poliçe Üretim ve Sunum Teknikleri</v>
          </cell>
          <cell r="C169">
            <v>3</v>
          </cell>
          <cell r="D169" t="str">
            <v>2-1</v>
          </cell>
          <cell r="E169">
            <v>3</v>
          </cell>
          <cell r="F169">
            <v>4</v>
          </cell>
          <cell r="H169" t="str">
            <v>Öğr. Gör. SEVAL ŞENGEZER</v>
          </cell>
        </row>
        <row r="170">
          <cell r="A170" t="str">
            <v>BAN246</v>
          </cell>
          <cell r="B170" t="str">
            <v>Temel Eksperlik Bilgileri</v>
          </cell>
          <cell r="C170">
            <v>2</v>
          </cell>
          <cell r="D170" t="str">
            <v>2-0</v>
          </cell>
          <cell r="E170">
            <v>2</v>
          </cell>
          <cell r="F170">
            <v>4</v>
          </cell>
          <cell r="H170" t="str">
            <v>Öğr. Gör. Abdulkadir ERYILMAZ</v>
          </cell>
        </row>
        <row r="171">
          <cell r="A171" t="str">
            <v>BAN240</v>
          </cell>
          <cell r="B171" t="str">
            <v>Banka ve Sigorta İşl. Muhasebesi</v>
          </cell>
          <cell r="C171">
            <v>3</v>
          </cell>
          <cell r="D171" t="str">
            <v>2-1</v>
          </cell>
          <cell r="E171">
            <v>3</v>
          </cell>
          <cell r="F171">
            <v>4</v>
          </cell>
          <cell r="H171" t="str">
            <v>Öğr. Gör. Abdulkadir ERYILMAZ</v>
          </cell>
        </row>
        <row r="172">
          <cell r="A172" t="str">
            <v>BAN254</v>
          </cell>
          <cell r="B172" t="str">
            <v>Mesleki Yazışmalar ve Hızlı Yaz.Tek.</v>
          </cell>
          <cell r="C172">
            <v>3</v>
          </cell>
          <cell r="D172" t="str">
            <v>1-2</v>
          </cell>
          <cell r="E172">
            <v>2</v>
          </cell>
          <cell r="F172">
            <v>4</v>
          </cell>
          <cell r="H172" t="str">
            <v>Öğr. Gör. Serkan VARAN</v>
          </cell>
        </row>
        <row r="173">
          <cell r="A173" t="str">
            <v>BAN218</v>
          </cell>
          <cell r="B173" t="str">
            <v>Mesleki Yazılımlar</v>
          </cell>
          <cell r="C173">
            <v>2</v>
          </cell>
          <cell r="H173" t="str">
            <v>Öğr. Gör. Abdulkadir ERYILMAZ</v>
          </cell>
        </row>
        <row r="174">
          <cell r="A174" t="str">
            <v>BAN250</v>
          </cell>
          <cell r="B174" t="str">
            <v>ARAŞTIRMA YÖNTEM VE TEKNİKLERİ</v>
          </cell>
          <cell r="C174">
            <v>2</v>
          </cell>
          <cell r="H174" t="str">
            <v>Öğr. Gör. Dr. Azize Zehra ÇELENLİ BAŞARAN</v>
          </cell>
        </row>
        <row r="175">
          <cell r="A175" t="str">
            <v>BAN236</v>
          </cell>
          <cell r="B175" t="str">
            <v>Vadeli Piyasa İşlemleri</v>
          </cell>
          <cell r="C175">
            <v>2</v>
          </cell>
          <cell r="H175" t="str">
            <v>Öğr. Gör. Elif ATAMAN ERDOĞDU</v>
          </cell>
        </row>
        <row r="178">
          <cell r="A178" t="str">
            <v>BİP105</v>
          </cell>
          <cell r="B178" t="str">
            <v>Web Tasarımının Temelleri</v>
          </cell>
          <cell r="C178">
            <v>0</v>
          </cell>
          <cell r="D178">
            <v>3</v>
          </cell>
          <cell r="E178" t="str">
            <v>2-1</v>
          </cell>
          <cell r="F178">
            <v>3</v>
          </cell>
          <cell r="G178">
            <v>3</v>
          </cell>
          <cell r="H178" t="str">
            <v>Öğr. Gör. ASLI TOSYALI</v>
          </cell>
        </row>
        <row r="179">
          <cell r="A179" t="str">
            <v>BİP101</v>
          </cell>
          <cell r="B179" t="str">
            <v>Matematik</v>
          </cell>
          <cell r="C179">
            <v>0</v>
          </cell>
          <cell r="D179">
            <v>4</v>
          </cell>
          <cell r="E179" t="str">
            <v>4-0</v>
          </cell>
          <cell r="F179">
            <v>4</v>
          </cell>
          <cell r="G179">
            <v>7</v>
          </cell>
          <cell r="H179" t="str">
            <v>Doç. Dr. Evren ERGÜN</v>
          </cell>
        </row>
        <row r="180">
          <cell r="A180" t="str">
            <v>BİP109</v>
          </cell>
          <cell r="B180" t="str">
            <v>Ofis Yazılımları</v>
          </cell>
          <cell r="C180">
            <v>0</v>
          </cell>
          <cell r="D180">
            <v>4</v>
          </cell>
          <cell r="E180" t="str">
            <v>2-2</v>
          </cell>
          <cell r="F180">
            <v>3</v>
          </cell>
          <cell r="G180">
            <v>3</v>
          </cell>
          <cell r="H180" t="str">
            <v>Öğr. Gör. SERKAN VARAN</v>
          </cell>
        </row>
        <row r="181">
          <cell r="A181" t="str">
            <v>BİP117</v>
          </cell>
          <cell r="B181" t="str">
            <v>Ağ Temelleri</v>
          </cell>
          <cell r="C181">
            <v>0</v>
          </cell>
          <cell r="D181">
            <v>2</v>
          </cell>
          <cell r="E181" t="str">
            <v>2-0</v>
          </cell>
          <cell r="F181">
            <v>2</v>
          </cell>
          <cell r="G181">
            <v>2</v>
          </cell>
          <cell r="H181" t="str">
            <v>Öğr. Gör. SERKAN VARAN</v>
          </cell>
        </row>
        <row r="182">
          <cell r="A182" t="str">
            <v>BİP111</v>
          </cell>
          <cell r="B182" t="str">
            <v>Yazılım Kurulumu ve Yönetimi</v>
          </cell>
          <cell r="C182">
            <v>0</v>
          </cell>
          <cell r="D182">
            <v>2</v>
          </cell>
          <cell r="E182" t="str">
            <v>1-1</v>
          </cell>
          <cell r="F182">
            <v>2</v>
          </cell>
          <cell r="G182">
            <v>3</v>
          </cell>
          <cell r="H182" t="str">
            <v>Öğr. Gör. SEMA BİLGİLİ</v>
          </cell>
        </row>
        <row r="183">
          <cell r="A183" t="str">
            <v>BİP103</v>
          </cell>
          <cell r="B183" t="str">
            <v>Programlama Temelleri</v>
          </cell>
          <cell r="C183">
            <v>0</v>
          </cell>
          <cell r="D183">
            <v>4</v>
          </cell>
          <cell r="E183" t="str">
            <v>3-1</v>
          </cell>
          <cell r="F183">
            <v>4</v>
          </cell>
          <cell r="G183">
            <v>6</v>
          </cell>
          <cell r="H183" t="str">
            <v>Öğr. Gör. Dr. Hakan Can ALTUNAY</v>
          </cell>
        </row>
        <row r="184">
          <cell r="A184" t="str">
            <v>BİP209</v>
          </cell>
          <cell r="B184" t="str">
            <v>Grafik ve Animasyon</v>
          </cell>
          <cell r="C184">
            <v>0</v>
          </cell>
          <cell r="D184">
            <v>3</v>
          </cell>
          <cell r="E184" t="str">
            <v>2-1</v>
          </cell>
          <cell r="F184">
            <v>3</v>
          </cell>
          <cell r="G184">
            <v>4</v>
          </cell>
          <cell r="H184" t="str">
            <v>Öğr. Gör. ASLI TOSYALI</v>
          </cell>
        </row>
        <row r="185">
          <cell r="A185" t="str">
            <v>BİP229</v>
          </cell>
          <cell r="B185" t="str">
            <v>Özgür Yazılım İşletim Sistemleri</v>
          </cell>
          <cell r="C185">
            <v>0</v>
          </cell>
          <cell r="D185">
            <v>3</v>
          </cell>
          <cell r="E185" t="str">
            <v>2-1</v>
          </cell>
          <cell r="F185">
            <v>3</v>
          </cell>
          <cell r="G185">
            <v>2</v>
          </cell>
          <cell r="H185" t="str">
            <v>Öğr. Gör. EMRE ENGİN</v>
          </cell>
        </row>
        <row r="186">
          <cell r="A186" t="str">
            <v>BİP207</v>
          </cell>
          <cell r="B186" t="str">
            <v>Veri Tabanı-II</v>
          </cell>
          <cell r="C186">
            <v>0</v>
          </cell>
          <cell r="D186">
            <v>4</v>
          </cell>
          <cell r="E186" t="str">
            <v>3-1</v>
          </cell>
          <cell r="F186">
            <v>4</v>
          </cell>
          <cell r="G186">
            <v>4</v>
          </cell>
          <cell r="H186" t="str">
            <v>Öğr. Gör. Neslihan YONDEMİR ÇALIŞKAN</v>
          </cell>
        </row>
        <row r="187">
          <cell r="A187" t="str">
            <v>BİP203</v>
          </cell>
          <cell r="B187" t="str">
            <v>İnternet Programcılığı-I (A Şubesi)</v>
          </cell>
          <cell r="C187">
            <v>0</v>
          </cell>
          <cell r="D187">
            <v>4</v>
          </cell>
          <cell r="E187" t="str">
            <v>3-1</v>
          </cell>
          <cell r="F187">
            <v>4</v>
          </cell>
          <cell r="G187">
            <v>5</v>
          </cell>
          <cell r="H187" t="str">
            <v>Öğr. Gör. Neslihan YONDEMİR ÇALIŞKAN</v>
          </cell>
        </row>
        <row r="188">
          <cell r="A188" t="str">
            <v>BİP203.</v>
          </cell>
          <cell r="B188" t="str">
            <v>İnternet Programcılığı-I (B Şubesi)</v>
          </cell>
          <cell r="C188">
            <v>0</v>
          </cell>
          <cell r="D188">
            <v>4</v>
          </cell>
          <cell r="E188" t="str">
            <v>3-1</v>
          </cell>
          <cell r="F188">
            <v>4</v>
          </cell>
          <cell r="G188">
            <v>5</v>
          </cell>
          <cell r="H188" t="str">
            <v>Öğr. Gör. Neslihan YONDEMİR ÇALIŞKAN</v>
          </cell>
        </row>
        <row r="189">
          <cell r="A189" t="str">
            <v>BİP201</v>
          </cell>
          <cell r="B189" t="str">
            <v>Görsel Programlama-I</v>
          </cell>
          <cell r="C189">
            <v>0</v>
          </cell>
          <cell r="D189">
            <v>4</v>
          </cell>
          <cell r="E189" t="str">
            <v>3-1</v>
          </cell>
          <cell r="F189">
            <v>4</v>
          </cell>
          <cell r="G189">
            <v>4</v>
          </cell>
          <cell r="H189" t="str">
            <v>Öğr. Gör. Tuğba CANSU TOPALLI</v>
          </cell>
        </row>
        <row r="190">
          <cell r="A190" t="str">
            <v>BİP205</v>
          </cell>
          <cell r="B190" t="str">
            <v>Nesne Tabanlı Programlama-I</v>
          </cell>
          <cell r="C190">
            <v>0</v>
          </cell>
          <cell r="D190">
            <v>4</v>
          </cell>
          <cell r="E190" t="str">
            <v>3-1</v>
          </cell>
          <cell r="F190">
            <v>4</v>
          </cell>
          <cell r="G190">
            <v>5</v>
          </cell>
          <cell r="H190" t="str">
            <v>Öğr. Gör. Dr. Hakan Can ALTUNAY</v>
          </cell>
        </row>
        <row r="191">
          <cell r="A191" t="str">
            <v>BİP227</v>
          </cell>
          <cell r="B191" t="str">
            <v>Mobil Programlama (A Şubesi)</v>
          </cell>
          <cell r="C191">
            <v>0</v>
          </cell>
          <cell r="D191">
            <v>4</v>
          </cell>
          <cell r="E191" t="str">
            <v>2-2</v>
          </cell>
          <cell r="F191">
            <v>3</v>
          </cell>
          <cell r="G191">
            <v>4</v>
          </cell>
          <cell r="H191" t="str">
            <v>Öğr. Gör. Tuğba CANSU TOPALLI</v>
          </cell>
        </row>
        <row r="192">
          <cell r="A192" t="str">
            <v>BİP227.</v>
          </cell>
          <cell r="B192" t="str">
            <v>Mobil Programlama (B Şubesi)</v>
          </cell>
          <cell r="C192">
            <v>0</v>
          </cell>
          <cell r="D192">
            <v>4</v>
          </cell>
          <cell r="E192" t="str">
            <v>2-2</v>
          </cell>
          <cell r="F192">
            <v>3</v>
          </cell>
          <cell r="G192">
            <v>4</v>
          </cell>
          <cell r="H192" t="str">
            <v>Öğr. Gör. Tuğba CANSU TOPALLI</v>
          </cell>
        </row>
        <row r="194">
          <cell r="A194" t="str">
            <v>BİP102</v>
          </cell>
          <cell r="B194" t="str">
            <v>Mesleki Matematik</v>
          </cell>
          <cell r="C194">
            <v>3</v>
          </cell>
          <cell r="D194" t="str">
            <v>3-0</v>
          </cell>
          <cell r="E194">
            <v>3</v>
          </cell>
          <cell r="F194">
            <v>6</v>
          </cell>
          <cell r="H194" t="str">
            <v>Doç. Dr. Evren ERGÜN</v>
          </cell>
        </row>
        <row r="195">
          <cell r="A195" t="str">
            <v>BİP104</v>
          </cell>
          <cell r="B195" t="str">
            <v>Veri Tabanı-I</v>
          </cell>
          <cell r="C195">
            <v>4</v>
          </cell>
          <cell r="D195" t="str">
            <v>3-1</v>
          </cell>
          <cell r="E195">
            <v>4</v>
          </cell>
          <cell r="F195">
            <v>6</v>
          </cell>
          <cell r="H195" t="str">
            <v>Öğr. Gör. Neslihan YONDEMİR ÇALIŞKAN</v>
          </cell>
        </row>
        <row r="196">
          <cell r="A196" t="str">
            <v>BİP106</v>
          </cell>
          <cell r="B196" t="str">
            <v>Yazılım Mimarileri</v>
          </cell>
          <cell r="C196">
            <v>2</v>
          </cell>
          <cell r="D196" t="str">
            <v>2-0</v>
          </cell>
          <cell r="E196">
            <v>2</v>
          </cell>
          <cell r="F196">
            <v>3</v>
          </cell>
          <cell r="H196" t="str">
            <v>Öğr. Gör. Tuğba CANSU TOPALLI</v>
          </cell>
        </row>
        <row r="197">
          <cell r="A197" t="str">
            <v>BİP110</v>
          </cell>
          <cell r="B197" t="str">
            <v>Bilgisayar Donanımı</v>
          </cell>
          <cell r="C197">
            <v>2</v>
          </cell>
          <cell r="D197" t="str">
            <v>2-0</v>
          </cell>
          <cell r="E197">
            <v>2</v>
          </cell>
          <cell r="F197">
            <v>3</v>
          </cell>
          <cell r="H197" t="str">
            <v>Öğr. Gör. Serkan VARAN</v>
          </cell>
        </row>
        <row r="198">
          <cell r="A198" t="str">
            <v>BİP122</v>
          </cell>
          <cell r="B198" t="str">
            <v>İş Sağlığı ve Güvenliği</v>
          </cell>
          <cell r="C198">
            <v>2</v>
          </cell>
          <cell r="D198" t="str">
            <v>2-0</v>
          </cell>
          <cell r="E198">
            <v>2</v>
          </cell>
          <cell r="F198">
            <v>3</v>
          </cell>
          <cell r="H198" t="str">
            <v>Öğr. Gör. ASLI TOSYALI</v>
          </cell>
        </row>
        <row r="199">
          <cell r="A199" t="str">
            <v>BİP126</v>
          </cell>
          <cell r="B199" t="str">
            <v>Web Editörü</v>
          </cell>
          <cell r="C199">
            <v>3</v>
          </cell>
          <cell r="D199" t="str">
            <v>2-1</v>
          </cell>
          <cell r="E199">
            <v>3</v>
          </cell>
          <cell r="F199">
            <v>3</v>
          </cell>
          <cell r="H199" t="str">
            <v>Öğr. Gör. ASLI TOSYALI</v>
          </cell>
        </row>
        <row r="200">
          <cell r="A200" t="str">
            <v>BİP252</v>
          </cell>
          <cell r="B200" t="str">
            <v>Görsel Programlama-II</v>
          </cell>
          <cell r="C200">
            <v>4</v>
          </cell>
          <cell r="D200" t="str">
            <v>3-1</v>
          </cell>
          <cell r="E200">
            <v>4</v>
          </cell>
          <cell r="F200">
            <v>4</v>
          </cell>
          <cell r="H200" t="str">
            <v>Öğr. Gör. Tuğba CANSU TOPALLI</v>
          </cell>
        </row>
        <row r="201">
          <cell r="A201" t="str">
            <v>BİP254</v>
          </cell>
          <cell r="B201" t="str">
            <v>İnternet Programcılığı-II</v>
          </cell>
          <cell r="C201">
            <v>4</v>
          </cell>
          <cell r="D201" t="str">
            <v>3-1</v>
          </cell>
          <cell r="E201">
            <v>4</v>
          </cell>
          <cell r="F201">
            <v>5</v>
          </cell>
          <cell r="H201" t="str">
            <v>Öğr. Gör. Neslihan YONDEMİR ÇALIŞKAN</v>
          </cell>
        </row>
        <row r="202">
          <cell r="A202" t="str">
            <v>BİP256</v>
          </cell>
          <cell r="B202" t="str">
            <v xml:space="preserve">Nesne Tabanlı Programlama-II </v>
          </cell>
          <cell r="C202">
            <v>4</v>
          </cell>
          <cell r="D202" t="str">
            <v>3-1</v>
          </cell>
          <cell r="E202">
            <v>4</v>
          </cell>
          <cell r="F202">
            <v>6</v>
          </cell>
          <cell r="H202" t="str">
            <v>Öğr. Gör. Dr. Hakan Can ALTUNAY</v>
          </cell>
        </row>
        <row r="203">
          <cell r="A203" t="str">
            <v>BİP258</v>
          </cell>
          <cell r="B203" t="str">
            <v>Sistem Analizi ve Tasarımı</v>
          </cell>
          <cell r="C203">
            <v>4</v>
          </cell>
          <cell r="D203" t="str">
            <v>2-2</v>
          </cell>
          <cell r="E203">
            <v>3</v>
          </cell>
          <cell r="F203">
            <v>5</v>
          </cell>
          <cell r="H203" t="str">
            <v>Öğr. Gör. Serkan VARAN</v>
          </cell>
        </row>
        <row r="204">
          <cell r="A204" t="str">
            <v>BİP260</v>
          </cell>
          <cell r="B204" t="str">
            <v>Sunucu İşletim Sistemi</v>
          </cell>
          <cell r="C204">
            <v>4</v>
          </cell>
          <cell r="D204" t="str">
            <v>2-2</v>
          </cell>
          <cell r="E204">
            <v>3</v>
          </cell>
          <cell r="F204">
            <v>5</v>
          </cell>
          <cell r="H204" t="str">
            <v>Öğr. Gör. Tuğba CANSU TOPALLI</v>
          </cell>
        </row>
        <row r="205">
          <cell r="A205" t="str">
            <v>BİP262</v>
          </cell>
          <cell r="B205" t="str">
            <v>Oyun Programlama</v>
          </cell>
          <cell r="C205">
            <v>4</v>
          </cell>
          <cell r="D205" t="str">
            <v>2-2</v>
          </cell>
          <cell r="E205">
            <v>3</v>
          </cell>
          <cell r="F205">
            <v>5</v>
          </cell>
          <cell r="H205" t="str">
            <v>Öğr. Gör. Sema BİLGİLİ</v>
          </cell>
        </row>
        <row r="209">
          <cell r="A209" t="str">
            <v>BGP105</v>
          </cell>
          <cell r="B209" t="str">
            <v>Ofis Yazılımları</v>
          </cell>
          <cell r="C209">
            <v>0</v>
          </cell>
          <cell r="D209">
            <v>3</v>
          </cell>
          <cell r="E209" t="str">
            <v>2-1</v>
          </cell>
          <cell r="F209">
            <v>3</v>
          </cell>
          <cell r="G209">
            <v>3</v>
          </cell>
          <cell r="H209" t="str">
            <v>Öğr. Gör. SEMA BİLGİLİ</v>
          </cell>
        </row>
        <row r="210">
          <cell r="A210" t="str">
            <v>BGP113</v>
          </cell>
          <cell r="B210" t="str">
            <v>İş Sağlığı ve Güvenliği</v>
          </cell>
          <cell r="C210">
            <v>0</v>
          </cell>
          <cell r="D210">
            <v>2</v>
          </cell>
          <cell r="E210" t="str">
            <v>2-0</v>
          </cell>
          <cell r="F210">
            <v>2</v>
          </cell>
          <cell r="G210">
            <v>3</v>
          </cell>
          <cell r="H210" t="str">
            <v>Öğr. Gör. ASLI TOSYALI</v>
          </cell>
        </row>
        <row r="211">
          <cell r="A211" t="str">
            <v>BGP115</v>
          </cell>
          <cell r="B211" t="str">
            <v>Matematik</v>
          </cell>
          <cell r="C211">
            <v>0</v>
          </cell>
          <cell r="D211">
            <v>4</v>
          </cell>
          <cell r="E211" t="str">
            <v>4-0</v>
          </cell>
          <cell r="F211">
            <v>4</v>
          </cell>
          <cell r="G211">
            <v>7</v>
          </cell>
          <cell r="H211" t="str">
            <v>Doç. Dr. Evren ERGÜN</v>
          </cell>
        </row>
        <row r="212">
          <cell r="A212" t="str">
            <v>BGP117</v>
          </cell>
          <cell r="B212" t="str">
            <v>Ağ Temelleri</v>
          </cell>
          <cell r="C212">
            <v>0</v>
          </cell>
          <cell r="D212">
            <v>2</v>
          </cell>
          <cell r="E212" t="str">
            <v>2-0</v>
          </cell>
          <cell r="F212">
            <v>2</v>
          </cell>
          <cell r="G212">
            <v>2</v>
          </cell>
          <cell r="H212" t="str">
            <v>Öğr. Gör. SERKAN VARAN</v>
          </cell>
        </row>
        <row r="213">
          <cell r="A213" t="str">
            <v>BGP107</v>
          </cell>
          <cell r="B213" t="str">
            <v>İşletim Sistemleri</v>
          </cell>
          <cell r="C213">
            <v>0</v>
          </cell>
          <cell r="D213">
            <v>3</v>
          </cell>
          <cell r="E213" t="str">
            <v>2-1</v>
          </cell>
          <cell r="F213">
            <v>3</v>
          </cell>
          <cell r="G213">
            <v>3</v>
          </cell>
          <cell r="H213" t="str">
            <v>Öğr. Gör. SEMA BİLGİLİ</v>
          </cell>
        </row>
        <row r="214">
          <cell r="A214" t="str">
            <v>BGP101</v>
          </cell>
          <cell r="B214" t="str">
            <v>Programlama Temelleri</v>
          </cell>
          <cell r="C214">
            <v>0</v>
          </cell>
          <cell r="D214">
            <v>4</v>
          </cell>
          <cell r="E214" t="str">
            <v>3-1</v>
          </cell>
          <cell r="F214">
            <v>4</v>
          </cell>
          <cell r="G214">
            <v>6</v>
          </cell>
          <cell r="H214" t="str">
            <v>Öğr. Gör. Dr. Hakan Can ALTUNAY</v>
          </cell>
        </row>
        <row r="215">
          <cell r="A215" t="str">
            <v>BGP227</v>
          </cell>
          <cell r="B215" t="str">
            <v>Bireysel Veri Güvenliği Teknolojileri</v>
          </cell>
          <cell r="C215">
            <v>0</v>
          </cell>
          <cell r="D215">
            <v>3</v>
          </cell>
          <cell r="E215" t="str">
            <v>2-1</v>
          </cell>
          <cell r="F215">
            <v>3</v>
          </cell>
          <cell r="G215">
            <v>2</v>
          </cell>
          <cell r="H215" t="str">
            <v>Öğr. Gör. SEMA BİLGİLİ</v>
          </cell>
        </row>
        <row r="216">
          <cell r="A216" t="str">
            <v>BGP223</v>
          </cell>
          <cell r="B216" t="str">
            <v>Açık Kaynak İşletim Sistemi</v>
          </cell>
          <cell r="C216">
            <v>0</v>
          </cell>
          <cell r="D216">
            <v>3</v>
          </cell>
          <cell r="E216" t="str">
            <v>2-1</v>
          </cell>
          <cell r="F216">
            <v>3</v>
          </cell>
          <cell r="G216">
            <v>4</v>
          </cell>
          <cell r="H216" t="str">
            <v>Öğr. Gör. EMRE ENGİN</v>
          </cell>
        </row>
        <row r="217">
          <cell r="A217" t="str">
            <v>BGP221</v>
          </cell>
          <cell r="B217" t="str">
            <v>Savunma Algoritmaları</v>
          </cell>
          <cell r="C217">
            <v>0</v>
          </cell>
          <cell r="D217">
            <v>4</v>
          </cell>
          <cell r="E217" t="str">
            <v>2-2</v>
          </cell>
          <cell r="F217">
            <v>3</v>
          </cell>
          <cell r="G217">
            <v>4</v>
          </cell>
          <cell r="H217" t="str">
            <v>Öğr. Gör. EMRE ENGİN</v>
          </cell>
        </row>
        <row r="218">
          <cell r="A218" t="str">
            <v>BGP201</v>
          </cell>
          <cell r="B218" t="str">
            <v>Kimlik ve Kaynak Yönetimi</v>
          </cell>
          <cell r="C218">
            <v>0</v>
          </cell>
          <cell r="D218">
            <v>3</v>
          </cell>
          <cell r="E218" t="str">
            <v>2-1</v>
          </cell>
          <cell r="F218">
            <v>3</v>
          </cell>
          <cell r="G218">
            <v>4</v>
          </cell>
          <cell r="H218" t="str">
            <v>Öğr. Gör. EMRE ENGİN</v>
          </cell>
        </row>
        <row r="219">
          <cell r="A219" t="str">
            <v>BGP219</v>
          </cell>
          <cell r="B219" t="str">
            <v>İleri Ağ Teknolojileri</v>
          </cell>
          <cell r="C219">
            <v>0</v>
          </cell>
          <cell r="D219">
            <v>4</v>
          </cell>
          <cell r="E219" t="str">
            <v>2-2</v>
          </cell>
          <cell r="F219">
            <v>3</v>
          </cell>
          <cell r="G219">
            <v>5</v>
          </cell>
          <cell r="H219" t="str">
            <v>Öğr. Gör. Dr. Hakan Can ALTUNAY</v>
          </cell>
        </row>
        <row r="220">
          <cell r="A220" t="str">
            <v>BGP225</v>
          </cell>
          <cell r="B220" t="str">
            <v>WEB ve Uyg. Sunucu Saldırıları</v>
          </cell>
          <cell r="C220">
            <v>0</v>
          </cell>
          <cell r="D220">
            <v>4</v>
          </cell>
          <cell r="E220" t="str">
            <v>2-2</v>
          </cell>
          <cell r="F220">
            <v>3</v>
          </cell>
          <cell r="G220">
            <v>5</v>
          </cell>
          <cell r="H220" t="str">
            <v>Öğr. Gör. EMRE ENGİN</v>
          </cell>
        </row>
        <row r="221">
          <cell r="A221" t="str">
            <v>BGP217</v>
          </cell>
          <cell r="B221" t="str">
            <v>Mobil Programlama</v>
          </cell>
          <cell r="C221">
            <v>0</v>
          </cell>
          <cell r="D221">
            <v>4</v>
          </cell>
          <cell r="E221" t="str">
            <v>2-2</v>
          </cell>
          <cell r="F221">
            <v>3</v>
          </cell>
          <cell r="G221">
            <v>4</v>
          </cell>
          <cell r="H221" t="str">
            <v>Öğr. Gör. Tuğba CANSU TOPALLI</v>
          </cell>
        </row>
        <row r="223">
          <cell r="A223" t="str">
            <v>BGP102</v>
          </cell>
          <cell r="B223" t="str">
            <v>Java Programlama</v>
          </cell>
          <cell r="C223">
            <v>3</v>
          </cell>
          <cell r="D223" t="str">
            <v>2-1</v>
          </cell>
          <cell r="E223">
            <v>3</v>
          </cell>
          <cell r="F223">
            <v>4</v>
          </cell>
          <cell r="H223" t="str">
            <v>Öğr. Gör. Tuğba CANSU TOPALLI</v>
          </cell>
        </row>
        <row r="224">
          <cell r="A224" t="str">
            <v>BGP104</v>
          </cell>
          <cell r="B224" t="str">
            <v>Web Tasarımının Temelleri</v>
          </cell>
          <cell r="C224">
            <v>3</v>
          </cell>
          <cell r="D224" t="str">
            <v>2-1</v>
          </cell>
          <cell r="E224">
            <v>3</v>
          </cell>
          <cell r="F224">
            <v>3</v>
          </cell>
          <cell r="H224" t="str">
            <v>Öğr. Gör. ASLI TOSYALI</v>
          </cell>
        </row>
        <row r="225">
          <cell r="A225" t="str">
            <v>BGP106</v>
          </cell>
          <cell r="B225" t="str">
            <v>Veri Tabanı</v>
          </cell>
          <cell r="C225">
            <v>4</v>
          </cell>
          <cell r="D225" t="str">
            <v>3-1</v>
          </cell>
          <cell r="E225">
            <v>4</v>
          </cell>
          <cell r="F225">
            <v>6</v>
          </cell>
          <cell r="H225" t="str">
            <v>Öğr. Gör. Sema BİLGİLİ</v>
          </cell>
        </row>
        <row r="226">
          <cell r="A226" t="str">
            <v>BGP108</v>
          </cell>
          <cell r="B226" t="str">
            <v>Bilgi ve Ağ Güvenliği</v>
          </cell>
          <cell r="C226">
            <v>3</v>
          </cell>
          <cell r="D226" t="str">
            <v>2-1</v>
          </cell>
          <cell r="E226">
            <v>3</v>
          </cell>
          <cell r="F226">
            <v>2</v>
          </cell>
          <cell r="H226" t="str">
            <v>Öğr. Gör. Emre ENGİN</v>
          </cell>
        </row>
        <row r="227">
          <cell r="A227" t="str">
            <v>BGP112</v>
          </cell>
          <cell r="B227" t="str">
            <v>Bilgisayar Donanımı</v>
          </cell>
          <cell r="C227">
            <v>2</v>
          </cell>
          <cell r="D227" t="str">
            <v>2-0</v>
          </cell>
          <cell r="E227">
            <v>2</v>
          </cell>
          <cell r="F227">
            <v>3</v>
          </cell>
          <cell r="H227" t="str">
            <v>Öğr. Gör. Serkan VARAN</v>
          </cell>
        </row>
        <row r="228">
          <cell r="A228" t="str">
            <v>BGP114</v>
          </cell>
          <cell r="B228" t="str">
            <v>Veri Yapıları ve Programlama</v>
          </cell>
          <cell r="C228">
            <v>3</v>
          </cell>
          <cell r="D228" t="str">
            <v>2-1</v>
          </cell>
          <cell r="E228">
            <v>3</v>
          </cell>
          <cell r="F228">
            <v>3</v>
          </cell>
          <cell r="H228" t="str">
            <v>Öğr. Gör. Dr. Hakan Can ALTUNAY</v>
          </cell>
        </row>
        <row r="229">
          <cell r="A229" t="str">
            <v>BGP110</v>
          </cell>
          <cell r="B229" t="str">
            <v>Bilişim Hukuku</v>
          </cell>
          <cell r="C229">
            <v>2</v>
          </cell>
          <cell r="D229" t="str">
            <v>2-0</v>
          </cell>
          <cell r="E229">
            <v>2</v>
          </cell>
          <cell r="F229">
            <v>3</v>
          </cell>
          <cell r="H229" t="str">
            <v>Öğr. Gör. Ömer OCAY</v>
          </cell>
        </row>
        <row r="230">
          <cell r="A230" t="str">
            <v>BGP224</v>
          </cell>
          <cell r="B230" t="str">
            <v>Güvenlik Denetim Süreci ve Yönetimi</v>
          </cell>
          <cell r="C230">
            <v>3</v>
          </cell>
          <cell r="D230" t="str">
            <v>2-1</v>
          </cell>
          <cell r="E230">
            <v>3</v>
          </cell>
          <cell r="F230">
            <v>5</v>
          </cell>
          <cell r="H230" t="str">
            <v>Öğr. Gör. Emre ENGİN</v>
          </cell>
        </row>
        <row r="231">
          <cell r="A231" t="str">
            <v>BGP226</v>
          </cell>
          <cell r="B231" t="str">
            <v>Bilgisayar Ağlarının Programlanması</v>
          </cell>
          <cell r="C231">
            <v>3</v>
          </cell>
          <cell r="D231" t="str">
            <v>2-1</v>
          </cell>
          <cell r="E231">
            <v>3</v>
          </cell>
          <cell r="F231">
            <v>5</v>
          </cell>
          <cell r="H231" t="str">
            <v>Öğr. Gör. Dr. Hakan Can ALTUNAY</v>
          </cell>
        </row>
        <row r="232">
          <cell r="A232" t="str">
            <v>BGP228</v>
          </cell>
          <cell r="B232" t="str">
            <v>Ağ Güvenlik Uygulamaları</v>
          </cell>
          <cell r="C232">
            <v>4</v>
          </cell>
          <cell r="D232" t="str">
            <v>2-2</v>
          </cell>
          <cell r="E232">
            <v>3</v>
          </cell>
          <cell r="F232">
            <v>4</v>
          </cell>
          <cell r="H232" t="str">
            <v>Öğr. Gör. Emre ENGİN</v>
          </cell>
        </row>
        <row r="233">
          <cell r="A233" t="str">
            <v>BGP230</v>
          </cell>
          <cell r="B233" t="str">
            <v>Güvenlik Duvarı Çözüm Uygulamaları</v>
          </cell>
          <cell r="C233">
            <v>4</v>
          </cell>
          <cell r="D233" t="str">
            <v>2-2</v>
          </cell>
          <cell r="E233">
            <v>3</v>
          </cell>
          <cell r="F233">
            <v>5</v>
          </cell>
          <cell r="H233" t="str">
            <v>Öğr. Gör. Dr. Hakan Can ALTUNAY</v>
          </cell>
        </row>
        <row r="234">
          <cell r="A234" t="str">
            <v>BGP232</v>
          </cell>
          <cell r="B234" t="str">
            <v>Sanallaştırma Teknolojileri</v>
          </cell>
          <cell r="C234">
            <v>4</v>
          </cell>
          <cell r="D234" t="str">
            <v>2-2</v>
          </cell>
          <cell r="E234">
            <v>3</v>
          </cell>
          <cell r="F234">
            <v>4</v>
          </cell>
          <cell r="H234" t="str">
            <v>Öğr. Gör. Sema BİLGİLİ</v>
          </cell>
        </row>
        <row r="235">
          <cell r="A235" t="str">
            <v>BGP218</v>
          </cell>
          <cell r="B235" t="str">
            <v>Kriptoloji Algoritmaları</v>
          </cell>
          <cell r="C235">
            <v>3</v>
          </cell>
          <cell r="D235" t="str">
            <v>3-0</v>
          </cell>
          <cell r="E235">
            <v>3</v>
          </cell>
          <cell r="F235">
            <v>4</v>
          </cell>
          <cell r="H235" t="str">
            <v>Öğr. Gör. Emre ENGİN</v>
          </cell>
        </row>
        <row r="236">
          <cell r="A236" t="str">
            <v>BGP234</v>
          </cell>
          <cell r="B236" t="str">
            <v>Girişimcilik ve Yenilikçilik</v>
          </cell>
          <cell r="C236">
            <v>2</v>
          </cell>
          <cell r="D236" t="str">
            <v>2-0</v>
          </cell>
          <cell r="E236">
            <v>2</v>
          </cell>
          <cell r="F236">
            <v>3</v>
          </cell>
          <cell r="H236" t="str">
            <v>Öğr. Gör. Neslihan YONDEMİR ÇALIŞKAN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topLeftCell="A97" workbookViewId="0">
      <selection activeCell="I65" sqref="I65:I112"/>
    </sheetView>
  </sheetViews>
  <sheetFormatPr defaultColWidth="9.140625" defaultRowHeight="15" x14ac:dyDescent="0.25"/>
  <cols>
    <col min="1" max="1" width="11.42578125" style="3" bestFit="1" customWidth="1"/>
    <col min="2" max="2" width="35.140625" customWidth="1"/>
    <col min="3" max="3" width="4.85546875" style="4" bestFit="1" customWidth="1"/>
    <col min="4" max="4" width="2.42578125" style="4" bestFit="1" customWidth="1"/>
    <col min="5" max="5" width="3.140625" style="4" customWidth="1"/>
    <col min="6" max="6" width="2.5703125" style="4" bestFit="1" customWidth="1"/>
    <col min="7" max="7" width="9.42578125" style="4" customWidth="1"/>
    <col min="8" max="8" width="39" customWidth="1"/>
    <col min="9" max="9" width="33.42578125" style="1" customWidth="1"/>
    <col min="10" max="16384" width="9.140625" style="1"/>
  </cols>
  <sheetData>
    <row r="1" spans="1:11" thickBot="1" x14ac:dyDescent="0.25">
      <c r="A1" s="250" t="s">
        <v>146</v>
      </c>
      <c r="B1" s="251"/>
      <c r="C1" s="251"/>
      <c r="D1" s="251"/>
      <c r="E1" s="251"/>
      <c r="F1" s="251"/>
      <c r="G1" s="251"/>
      <c r="H1" s="252"/>
      <c r="I1" s="259" t="s">
        <v>150</v>
      </c>
      <c r="J1" s="2" t="s">
        <v>333</v>
      </c>
      <c r="K1" s="2" t="s">
        <v>478</v>
      </c>
    </row>
    <row r="2" spans="1:11" thickBot="1" x14ac:dyDescent="0.25">
      <c r="A2" s="8" t="s">
        <v>1</v>
      </c>
      <c r="B2" s="9" t="s">
        <v>2</v>
      </c>
      <c r="C2" s="10" t="s">
        <v>10</v>
      </c>
      <c r="D2" s="8" t="s">
        <v>11</v>
      </c>
      <c r="E2" s="8" t="s">
        <v>12</v>
      </c>
      <c r="F2" s="8" t="s">
        <v>13</v>
      </c>
      <c r="G2" s="10" t="s">
        <v>14</v>
      </c>
      <c r="H2" s="11" t="s">
        <v>35</v>
      </c>
      <c r="I2" s="259"/>
      <c r="J2" s="2" t="s">
        <v>334</v>
      </c>
      <c r="K2" s="2" t="s">
        <v>479</v>
      </c>
    </row>
    <row r="3" spans="1:11" s="2" customFormat="1" x14ac:dyDescent="0.25">
      <c r="A3" s="12" t="s">
        <v>15</v>
      </c>
      <c r="B3" s="13" t="s">
        <v>16</v>
      </c>
      <c r="C3" s="14" t="s">
        <v>17</v>
      </c>
      <c r="D3" s="14">
        <v>2</v>
      </c>
      <c r="E3" s="14">
        <v>0</v>
      </c>
      <c r="F3" s="14">
        <v>2</v>
      </c>
      <c r="G3" s="14">
        <v>4</v>
      </c>
      <c r="H3" s="15" t="s">
        <v>36</v>
      </c>
      <c r="I3" s="259"/>
      <c r="J3" s="2" t="s">
        <v>337</v>
      </c>
    </row>
    <row r="4" spans="1:11" x14ac:dyDescent="0.25">
      <c r="A4" s="16" t="s">
        <v>18</v>
      </c>
      <c r="B4" s="17" t="s">
        <v>19</v>
      </c>
      <c r="C4" s="18" t="s">
        <v>17</v>
      </c>
      <c r="D4" s="18">
        <v>2</v>
      </c>
      <c r="E4" s="18">
        <v>0</v>
      </c>
      <c r="F4" s="18">
        <v>2</v>
      </c>
      <c r="G4" s="18">
        <v>4</v>
      </c>
      <c r="H4" s="19" t="s">
        <v>36</v>
      </c>
      <c r="I4" s="259"/>
      <c r="J4" s="2" t="s">
        <v>335</v>
      </c>
      <c r="K4" s="2"/>
    </row>
    <row r="5" spans="1:11" x14ac:dyDescent="0.25">
      <c r="A5" s="16" t="s">
        <v>20</v>
      </c>
      <c r="B5" s="17" t="s">
        <v>21</v>
      </c>
      <c r="C5" s="18" t="s">
        <v>17</v>
      </c>
      <c r="D5" s="18">
        <v>2</v>
      </c>
      <c r="E5" s="18">
        <v>1</v>
      </c>
      <c r="F5" s="18">
        <v>3</v>
      </c>
      <c r="G5" s="18">
        <v>4</v>
      </c>
      <c r="H5" s="19" t="s">
        <v>36</v>
      </c>
      <c r="I5" s="259"/>
      <c r="J5" s="2" t="s">
        <v>340</v>
      </c>
      <c r="K5" s="2"/>
    </row>
    <row r="6" spans="1:11" x14ac:dyDescent="0.25">
      <c r="A6" s="16" t="s">
        <v>22</v>
      </c>
      <c r="B6" s="17" t="s">
        <v>23</v>
      </c>
      <c r="C6" s="18" t="s">
        <v>17</v>
      </c>
      <c r="D6" s="18">
        <v>2</v>
      </c>
      <c r="E6" s="18">
        <v>0</v>
      </c>
      <c r="F6" s="18">
        <v>2</v>
      </c>
      <c r="G6" s="18">
        <v>3</v>
      </c>
      <c r="H6" s="19" t="s">
        <v>37</v>
      </c>
      <c r="I6" s="259"/>
      <c r="J6" s="2" t="s">
        <v>336</v>
      </c>
      <c r="K6" s="2"/>
    </row>
    <row r="7" spans="1:11" x14ac:dyDescent="0.25">
      <c r="A7" s="16" t="s">
        <v>24</v>
      </c>
      <c r="B7" s="17" t="s">
        <v>25</v>
      </c>
      <c r="C7" s="18" t="s">
        <v>17</v>
      </c>
      <c r="D7" s="18">
        <v>2</v>
      </c>
      <c r="E7" s="18">
        <v>0</v>
      </c>
      <c r="F7" s="18">
        <v>2</v>
      </c>
      <c r="G7" s="18">
        <v>3</v>
      </c>
      <c r="H7" s="19" t="s">
        <v>38</v>
      </c>
      <c r="I7" s="259"/>
      <c r="J7" s="2" t="s">
        <v>338</v>
      </c>
      <c r="K7" s="2"/>
    </row>
    <row r="8" spans="1:11" x14ac:dyDescent="0.25">
      <c r="A8" s="16" t="s">
        <v>26</v>
      </c>
      <c r="B8" s="17" t="s">
        <v>27</v>
      </c>
      <c r="C8" s="18" t="s">
        <v>17</v>
      </c>
      <c r="D8" s="18">
        <v>2</v>
      </c>
      <c r="E8" s="18">
        <v>0</v>
      </c>
      <c r="F8" s="18">
        <v>2</v>
      </c>
      <c r="G8" s="18">
        <v>3</v>
      </c>
      <c r="H8" s="19" t="s">
        <v>39</v>
      </c>
      <c r="I8" s="259"/>
      <c r="J8" s="2" t="s">
        <v>339</v>
      </c>
      <c r="K8" s="2"/>
    </row>
    <row r="9" spans="1:11" x14ac:dyDescent="0.25">
      <c r="A9" s="16" t="s">
        <v>28</v>
      </c>
      <c r="B9" s="17" t="s">
        <v>29</v>
      </c>
      <c r="C9" s="18" t="s">
        <v>17</v>
      </c>
      <c r="D9" s="18">
        <v>2</v>
      </c>
      <c r="E9" s="18">
        <v>0</v>
      </c>
      <c r="F9" s="18">
        <v>2</v>
      </c>
      <c r="G9" s="18">
        <v>4</v>
      </c>
      <c r="H9" s="19" t="s">
        <v>40</v>
      </c>
      <c r="I9" s="259"/>
    </row>
    <row r="10" spans="1:11" x14ac:dyDescent="0.25">
      <c r="A10" s="16" t="s">
        <v>30</v>
      </c>
      <c r="B10" s="17" t="s">
        <v>31</v>
      </c>
      <c r="C10" s="18" t="s">
        <v>17</v>
      </c>
      <c r="D10" s="18">
        <v>2</v>
      </c>
      <c r="E10" s="18">
        <v>1</v>
      </c>
      <c r="F10" s="18">
        <v>3</v>
      </c>
      <c r="G10" s="18">
        <v>3</v>
      </c>
      <c r="H10" s="19" t="s">
        <v>344</v>
      </c>
      <c r="I10" s="259"/>
    </row>
    <row r="11" spans="1:11" ht="15.75" thickBot="1" x14ac:dyDescent="0.3">
      <c r="A11" s="20" t="s">
        <v>32</v>
      </c>
      <c r="B11" s="21" t="s">
        <v>33</v>
      </c>
      <c r="C11" s="22" t="s">
        <v>34</v>
      </c>
      <c r="D11" s="22">
        <v>2</v>
      </c>
      <c r="E11" s="22">
        <v>0</v>
      </c>
      <c r="F11" s="22">
        <v>2</v>
      </c>
      <c r="G11" s="22">
        <v>2</v>
      </c>
      <c r="H11" s="23"/>
      <c r="I11" s="259"/>
    </row>
    <row r="12" spans="1:11" thickBot="1" x14ac:dyDescent="0.25">
      <c r="A12" s="250" t="s">
        <v>147</v>
      </c>
      <c r="B12" s="251"/>
      <c r="C12" s="251"/>
      <c r="D12" s="251"/>
      <c r="E12" s="251"/>
      <c r="F12" s="251"/>
      <c r="G12" s="251"/>
      <c r="H12" s="252"/>
      <c r="I12" s="259"/>
    </row>
    <row r="13" spans="1:11" x14ac:dyDescent="0.25">
      <c r="A13" s="24" t="s">
        <v>42</v>
      </c>
      <c r="B13" s="25" t="s">
        <v>43</v>
      </c>
      <c r="C13" s="24" t="s">
        <v>17</v>
      </c>
      <c r="D13" s="24">
        <v>2</v>
      </c>
      <c r="E13" s="24">
        <v>0</v>
      </c>
      <c r="F13" s="24">
        <v>2</v>
      </c>
      <c r="G13" s="24">
        <v>4</v>
      </c>
      <c r="H13" s="26" t="s">
        <v>36</v>
      </c>
      <c r="I13" s="259"/>
    </row>
    <row r="14" spans="1:11" x14ac:dyDescent="0.25">
      <c r="A14" s="27" t="s">
        <v>44</v>
      </c>
      <c r="B14" s="28" t="s">
        <v>45</v>
      </c>
      <c r="C14" s="27" t="s">
        <v>17</v>
      </c>
      <c r="D14" s="27">
        <v>1</v>
      </c>
      <c r="E14" s="27">
        <v>2</v>
      </c>
      <c r="F14" s="27">
        <v>2</v>
      </c>
      <c r="G14" s="27">
        <v>4</v>
      </c>
      <c r="H14" s="29" t="s">
        <v>36</v>
      </c>
      <c r="I14" s="259"/>
    </row>
    <row r="15" spans="1:11" x14ac:dyDescent="0.25">
      <c r="A15" s="27" t="s">
        <v>46</v>
      </c>
      <c r="B15" s="28" t="s">
        <v>47</v>
      </c>
      <c r="C15" s="27" t="s">
        <v>17</v>
      </c>
      <c r="D15" s="27">
        <v>2</v>
      </c>
      <c r="E15" s="27">
        <v>1</v>
      </c>
      <c r="F15" s="27">
        <v>3</v>
      </c>
      <c r="G15" s="27">
        <v>3</v>
      </c>
      <c r="H15" s="29" t="s">
        <v>36</v>
      </c>
      <c r="I15" s="259"/>
    </row>
    <row r="16" spans="1:11" x14ac:dyDescent="0.25">
      <c r="A16" s="27" t="s">
        <v>48</v>
      </c>
      <c r="B16" s="28" t="s">
        <v>49</v>
      </c>
      <c r="C16" s="27" t="s">
        <v>17</v>
      </c>
      <c r="D16" s="27">
        <v>2</v>
      </c>
      <c r="E16" s="27">
        <v>0</v>
      </c>
      <c r="F16" s="27">
        <v>2</v>
      </c>
      <c r="G16" s="27">
        <v>3</v>
      </c>
      <c r="H16" s="29" t="s">
        <v>480</v>
      </c>
      <c r="I16" s="259"/>
    </row>
    <row r="17" spans="1:9" x14ac:dyDescent="0.25">
      <c r="A17" s="27" t="s">
        <v>50</v>
      </c>
      <c r="B17" s="30" t="s">
        <v>51</v>
      </c>
      <c r="C17" s="27" t="s">
        <v>17</v>
      </c>
      <c r="D17" s="27">
        <v>2</v>
      </c>
      <c r="E17" s="27">
        <v>0</v>
      </c>
      <c r="F17" s="27">
        <v>2</v>
      </c>
      <c r="G17" s="27">
        <v>3</v>
      </c>
      <c r="H17" s="29" t="s">
        <v>101</v>
      </c>
      <c r="I17" s="259"/>
    </row>
    <row r="18" spans="1:9" x14ac:dyDescent="0.25">
      <c r="A18" s="27" t="s">
        <v>52</v>
      </c>
      <c r="B18" s="28" t="s">
        <v>53</v>
      </c>
      <c r="C18" s="27" t="s">
        <v>17</v>
      </c>
      <c r="D18" s="27">
        <v>2</v>
      </c>
      <c r="E18" s="27">
        <v>0</v>
      </c>
      <c r="F18" s="27">
        <v>2</v>
      </c>
      <c r="G18" s="27">
        <v>3</v>
      </c>
      <c r="H18" s="29" t="s">
        <v>101</v>
      </c>
      <c r="I18" s="259"/>
    </row>
    <row r="19" spans="1:9" x14ac:dyDescent="0.25">
      <c r="A19" s="27" t="s">
        <v>54</v>
      </c>
      <c r="B19" s="28" t="s">
        <v>55</v>
      </c>
      <c r="C19" s="27" t="s">
        <v>17</v>
      </c>
      <c r="D19" s="27">
        <v>2</v>
      </c>
      <c r="E19" s="27">
        <v>0</v>
      </c>
      <c r="F19" s="27">
        <v>2</v>
      </c>
      <c r="G19" s="27">
        <v>3</v>
      </c>
      <c r="H19" s="29" t="s">
        <v>40</v>
      </c>
      <c r="I19" s="259"/>
    </row>
    <row r="20" spans="1:9" x14ac:dyDescent="0.25">
      <c r="A20" s="31" t="s">
        <v>56</v>
      </c>
      <c r="B20" s="32" t="s">
        <v>57</v>
      </c>
      <c r="C20" s="27" t="s">
        <v>17</v>
      </c>
      <c r="D20" s="31">
        <v>2</v>
      </c>
      <c r="E20" s="31">
        <v>1</v>
      </c>
      <c r="F20" s="31">
        <v>3</v>
      </c>
      <c r="G20" s="31">
        <v>3</v>
      </c>
      <c r="H20" s="29" t="s">
        <v>344</v>
      </c>
      <c r="I20" s="259"/>
    </row>
    <row r="21" spans="1:9" x14ac:dyDescent="0.25">
      <c r="A21" s="31" t="s">
        <v>58</v>
      </c>
      <c r="B21" s="32" t="s">
        <v>59</v>
      </c>
      <c r="C21" s="31" t="s">
        <v>17</v>
      </c>
      <c r="D21" s="31">
        <v>2</v>
      </c>
      <c r="E21" s="31">
        <v>0</v>
      </c>
      <c r="F21" s="31">
        <v>2</v>
      </c>
      <c r="G21" s="31">
        <v>4</v>
      </c>
      <c r="H21" s="29" t="s">
        <v>62</v>
      </c>
      <c r="I21" s="259"/>
    </row>
    <row r="22" spans="1:9" ht="15.75" thickBot="1" x14ac:dyDescent="0.3">
      <c r="A22" s="33" t="s">
        <v>60</v>
      </c>
      <c r="B22" s="34" t="s">
        <v>61</v>
      </c>
      <c r="C22" s="35" t="s">
        <v>17</v>
      </c>
      <c r="D22" s="35">
        <v>0</v>
      </c>
      <c r="E22" s="35">
        <v>0</v>
      </c>
      <c r="F22" s="35">
        <v>0</v>
      </c>
      <c r="G22" s="35">
        <v>10</v>
      </c>
      <c r="H22" s="36"/>
      <c r="I22" s="259"/>
    </row>
    <row r="23" spans="1:9" ht="14.25" x14ac:dyDescent="0.2">
      <c r="A23" s="253" t="s">
        <v>148</v>
      </c>
      <c r="B23" s="254"/>
      <c r="C23" s="254"/>
      <c r="D23" s="254"/>
      <c r="E23" s="254"/>
      <c r="F23" s="254"/>
      <c r="G23" s="254"/>
      <c r="H23" s="255"/>
      <c r="I23" s="259"/>
    </row>
    <row r="24" spans="1:9" x14ac:dyDescent="0.25">
      <c r="A24" s="17" t="s">
        <v>63</v>
      </c>
      <c r="B24" s="17" t="s">
        <v>144</v>
      </c>
      <c r="C24" s="17" t="s">
        <v>64</v>
      </c>
      <c r="D24" s="17">
        <v>6</v>
      </c>
      <c r="E24" s="17">
        <v>4</v>
      </c>
      <c r="F24" s="17">
        <v>8</v>
      </c>
      <c r="G24" s="17">
        <v>10</v>
      </c>
      <c r="H24" s="17"/>
      <c r="I24" s="259"/>
    </row>
    <row r="25" spans="1:9" x14ac:dyDescent="0.25">
      <c r="A25" s="17" t="s">
        <v>65</v>
      </c>
      <c r="B25" s="17" t="s">
        <v>145</v>
      </c>
      <c r="C25" s="17" t="s">
        <v>64</v>
      </c>
      <c r="D25" s="17">
        <v>0</v>
      </c>
      <c r="E25" s="17">
        <v>16</v>
      </c>
      <c r="F25" s="17">
        <v>8</v>
      </c>
      <c r="G25" s="17">
        <v>14</v>
      </c>
      <c r="H25" s="17"/>
      <c r="I25" s="259"/>
    </row>
    <row r="26" spans="1:9" x14ac:dyDescent="0.25">
      <c r="A26" s="17" t="s">
        <v>66</v>
      </c>
      <c r="B26" s="17" t="s">
        <v>67</v>
      </c>
      <c r="C26" s="17" t="s">
        <v>64</v>
      </c>
      <c r="D26" s="17">
        <v>2</v>
      </c>
      <c r="E26" s="17">
        <v>0</v>
      </c>
      <c r="F26" s="17">
        <v>2</v>
      </c>
      <c r="G26" s="17">
        <v>3</v>
      </c>
      <c r="H26" s="17" t="s">
        <v>481</v>
      </c>
      <c r="I26" s="259"/>
    </row>
    <row r="27" spans="1:9" x14ac:dyDescent="0.25">
      <c r="A27" s="17" t="s">
        <v>68</v>
      </c>
      <c r="B27" s="17" t="s">
        <v>69</v>
      </c>
      <c r="C27" s="17" t="s">
        <v>64</v>
      </c>
      <c r="D27" s="17">
        <v>2</v>
      </c>
      <c r="E27" s="17">
        <v>0</v>
      </c>
      <c r="F27" s="17">
        <v>2</v>
      </c>
      <c r="G27" s="17">
        <v>3</v>
      </c>
      <c r="H27" s="17"/>
      <c r="I27" s="259"/>
    </row>
    <row r="28" spans="1:9" x14ac:dyDescent="0.25">
      <c r="A28" s="17" t="s">
        <v>70</v>
      </c>
      <c r="B28" s="17" t="s">
        <v>71</v>
      </c>
      <c r="C28" s="17" t="s">
        <v>64</v>
      </c>
      <c r="D28" s="17">
        <v>2</v>
      </c>
      <c r="E28" s="17">
        <v>0</v>
      </c>
      <c r="F28" s="17">
        <v>2</v>
      </c>
      <c r="G28" s="17">
        <v>3</v>
      </c>
      <c r="H28" s="17"/>
      <c r="I28" s="259"/>
    </row>
    <row r="29" spans="1:9" x14ac:dyDescent="0.25">
      <c r="A29" s="17" t="s">
        <v>72</v>
      </c>
      <c r="B29" s="17" t="s">
        <v>73</v>
      </c>
      <c r="C29" s="17" t="s">
        <v>64</v>
      </c>
      <c r="D29" s="17">
        <v>2</v>
      </c>
      <c r="E29" s="17">
        <v>0</v>
      </c>
      <c r="F29" s="17">
        <v>2</v>
      </c>
      <c r="G29" s="17">
        <v>3</v>
      </c>
      <c r="H29" s="17" t="s">
        <v>100</v>
      </c>
      <c r="I29" s="259"/>
    </row>
    <row r="30" spans="1:9" x14ac:dyDescent="0.25">
      <c r="A30" s="17" t="s">
        <v>74</v>
      </c>
      <c r="B30" s="17" t="s">
        <v>75</v>
      </c>
      <c r="C30" s="17" t="s">
        <v>64</v>
      </c>
      <c r="D30" s="17">
        <v>2</v>
      </c>
      <c r="E30" s="17">
        <v>0</v>
      </c>
      <c r="F30" s="17">
        <v>2</v>
      </c>
      <c r="G30" s="17">
        <v>3</v>
      </c>
      <c r="H30" s="17" t="s">
        <v>39</v>
      </c>
      <c r="I30" s="259"/>
    </row>
    <row r="31" spans="1:9" x14ac:dyDescent="0.25">
      <c r="A31" s="17" t="s">
        <v>76</v>
      </c>
      <c r="B31" s="17" t="s">
        <v>77</v>
      </c>
      <c r="C31" s="17" t="s">
        <v>64</v>
      </c>
      <c r="D31" s="17">
        <v>2</v>
      </c>
      <c r="E31" s="17">
        <v>0</v>
      </c>
      <c r="F31" s="17">
        <v>2</v>
      </c>
      <c r="G31" s="17">
        <v>3</v>
      </c>
      <c r="H31" s="17" t="s">
        <v>38</v>
      </c>
      <c r="I31" s="259"/>
    </row>
    <row r="32" spans="1:9" x14ac:dyDescent="0.25">
      <c r="A32" s="17" t="s">
        <v>78</v>
      </c>
      <c r="B32" s="17" t="s">
        <v>79</v>
      </c>
      <c r="C32" s="17" t="s">
        <v>64</v>
      </c>
      <c r="D32" s="17">
        <v>2</v>
      </c>
      <c r="E32" s="17">
        <v>0</v>
      </c>
      <c r="F32" s="17">
        <v>2</v>
      </c>
      <c r="G32" s="17">
        <v>3</v>
      </c>
      <c r="H32" s="17" t="s">
        <v>36</v>
      </c>
      <c r="I32" s="259"/>
    </row>
    <row r="33" spans="1:9" x14ac:dyDescent="0.25">
      <c r="A33" s="17" t="s">
        <v>80</v>
      </c>
      <c r="B33" s="17" t="s">
        <v>81</v>
      </c>
      <c r="C33" s="17" t="s">
        <v>64</v>
      </c>
      <c r="D33" s="17">
        <v>2</v>
      </c>
      <c r="E33" s="17">
        <v>0</v>
      </c>
      <c r="F33" s="17">
        <v>2</v>
      </c>
      <c r="G33" s="17">
        <v>3</v>
      </c>
      <c r="H33" s="17"/>
      <c r="I33" s="259"/>
    </row>
    <row r="34" spans="1:9" x14ac:dyDescent="0.25">
      <c r="A34" s="17" t="s">
        <v>82</v>
      </c>
      <c r="B34" s="17" t="s">
        <v>83</v>
      </c>
      <c r="C34" s="17" t="s">
        <v>64</v>
      </c>
      <c r="D34" s="17">
        <v>2</v>
      </c>
      <c r="E34" s="17">
        <v>0</v>
      </c>
      <c r="F34" s="17">
        <v>2</v>
      </c>
      <c r="G34" s="17">
        <v>3</v>
      </c>
      <c r="H34" s="17" t="s">
        <v>481</v>
      </c>
      <c r="I34" s="259"/>
    </row>
    <row r="35" spans="1:9" x14ac:dyDescent="0.25">
      <c r="A35" s="17" t="s">
        <v>84</v>
      </c>
      <c r="B35" s="17" t="s">
        <v>85</v>
      </c>
      <c r="C35" s="17" t="s">
        <v>64</v>
      </c>
      <c r="D35" s="17">
        <v>2</v>
      </c>
      <c r="E35" s="17">
        <v>0</v>
      </c>
      <c r="F35" s="17">
        <v>2</v>
      </c>
      <c r="G35" s="17">
        <v>3</v>
      </c>
      <c r="H35" s="17" t="s">
        <v>101</v>
      </c>
      <c r="I35" s="259"/>
    </row>
    <row r="36" spans="1:9" x14ac:dyDescent="0.25">
      <c r="A36" s="17" t="s">
        <v>86</v>
      </c>
      <c r="B36" s="17" t="s">
        <v>87</v>
      </c>
      <c r="C36" s="17" t="s">
        <v>64</v>
      </c>
      <c r="D36" s="17">
        <v>1</v>
      </c>
      <c r="E36" s="17">
        <v>1</v>
      </c>
      <c r="F36" s="17">
        <v>2</v>
      </c>
      <c r="G36" s="17">
        <v>3</v>
      </c>
      <c r="H36" s="17"/>
      <c r="I36" s="259"/>
    </row>
    <row r="37" spans="1:9" x14ac:dyDescent="0.25">
      <c r="A37" s="17" t="s">
        <v>88</v>
      </c>
      <c r="B37" s="17" t="s">
        <v>89</v>
      </c>
      <c r="C37" s="17" t="s">
        <v>64</v>
      </c>
      <c r="D37" s="17">
        <v>2</v>
      </c>
      <c r="E37" s="17">
        <v>0</v>
      </c>
      <c r="F37" s="17">
        <v>2</v>
      </c>
      <c r="G37" s="17">
        <v>3</v>
      </c>
      <c r="H37" s="17"/>
      <c r="I37" s="259"/>
    </row>
    <row r="38" spans="1:9" x14ac:dyDescent="0.25">
      <c r="A38" s="17" t="s">
        <v>90</v>
      </c>
      <c r="B38" s="17" t="s">
        <v>91</v>
      </c>
      <c r="C38" s="17" t="s">
        <v>64</v>
      </c>
      <c r="D38" s="17">
        <v>2</v>
      </c>
      <c r="E38" s="17">
        <v>0</v>
      </c>
      <c r="F38" s="17">
        <v>2</v>
      </c>
      <c r="G38" s="17">
        <v>3</v>
      </c>
      <c r="H38" s="17"/>
      <c r="I38" s="259"/>
    </row>
    <row r="39" spans="1:9" x14ac:dyDescent="0.25">
      <c r="A39" s="17" t="s">
        <v>92</v>
      </c>
      <c r="B39" s="17" t="s">
        <v>93</v>
      </c>
      <c r="C39" s="17" t="s">
        <v>64</v>
      </c>
      <c r="D39" s="17">
        <v>2</v>
      </c>
      <c r="E39" s="17">
        <v>0</v>
      </c>
      <c r="F39" s="17">
        <v>2</v>
      </c>
      <c r="G39" s="17">
        <v>3</v>
      </c>
      <c r="H39" s="17"/>
      <c r="I39" s="259"/>
    </row>
    <row r="40" spans="1:9" x14ac:dyDescent="0.25">
      <c r="A40" s="17" t="s">
        <v>94</v>
      </c>
      <c r="B40" s="17" t="s">
        <v>95</v>
      </c>
      <c r="C40" s="17" t="s">
        <v>64</v>
      </c>
      <c r="D40" s="17">
        <v>2</v>
      </c>
      <c r="E40" s="17">
        <v>0</v>
      </c>
      <c r="F40" s="17">
        <v>2</v>
      </c>
      <c r="G40" s="17">
        <v>3</v>
      </c>
      <c r="H40" s="17" t="s">
        <v>102</v>
      </c>
      <c r="I40" s="259"/>
    </row>
    <row r="41" spans="1:9" x14ac:dyDescent="0.25">
      <c r="A41" s="17" t="s">
        <v>96</v>
      </c>
      <c r="B41" s="17" t="s">
        <v>97</v>
      </c>
      <c r="C41" s="17" t="s">
        <v>64</v>
      </c>
      <c r="D41" s="17">
        <v>2</v>
      </c>
      <c r="E41" s="17">
        <v>0</v>
      </c>
      <c r="F41" s="17">
        <v>2</v>
      </c>
      <c r="G41" s="17">
        <v>3</v>
      </c>
      <c r="H41" s="17" t="s">
        <v>36</v>
      </c>
      <c r="I41" s="259"/>
    </row>
    <row r="42" spans="1:9" ht="15.75" thickBot="1" x14ac:dyDescent="0.3">
      <c r="A42" s="17" t="s">
        <v>98</v>
      </c>
      <c r="B42" s="17" t="s">
        <v>99</v>
      </c>
      <c r="C42" s="17" t="s">
        <v>64</v>
      </c>
      <c r="D42" s="17">
        <v>2</v>
      </c>
      <c r="E42" s="17">
        <v>0</v>
      </c>
      <c r="F42" s="17">
        <v>2</v>
      </c>
      <c r="G42" s="17">
        <v>3</v>
      </c>
      <c r="H42" s="17" t="s">
        <v>100</v>
      </c>
      <c r="I42" s="259"/>
    </row>
    <row r="43" spans="1:9" thickBot="1" x14ac:dyDescent="0.25">
      <c r="A43" s="256" t="s">
        <v>149</v>
      </c>
      <c r="B43" s="257"/>
      <c r="C43" s="257"/>
      <c r="D43" s="257"/>
      <c r="E43" s="257"/>
      <c r="F43" s="257"/>
      <c r="G43" s="257"/>
      <c r="H43" s="258"/>
      <c r="I43" s="259"/>
    </row>
    <row r="44" spans="1:9" x14ac:dyDescent="0.2">
      <c r="A44" s="37" t="s">
        <v>103</v>
      </c>
      <c r="B44" s="38" t="s">
        <v>142</v>
      </c>
      <c r="C44" s="37" t="s">
        <v>64</v>
      </c>
      <c r="D44" s="37">
        <v>6</v>
      </c>
      <c r="E44" s="37">
        <v>4</v>
      </c>
      <c r="F44" s="37">
        <v>8</v>
      </c>
      <c r="G44" s="37">
        <v>10</v>
      </c>
      <c r="H44" s="39" t="s">
        <v>36</v>
      </c>
      <c r="I44" s="259"/>
    </row>
    <row r="45" spans="1:9" x14ac:dyDescent="0.2">
      <c r="A45" s="40" t="s">
        <v>104</v>
      </c>
      <c r="B45" s="41" t="s">
        <v>141</v>
      </c>
      <c r="C45" s="40" t="s">
        <v>64</v>
      </c>
      <c r="D45" s="40">
        <v>0</v>
      </c>
      <c r="E45" s="40">
        <v>16</v>
      </c>
      <c r="F45" s="40">
        <v>8</v>
      </c>
      <c r="G45" s="40">
        <v>14</v>
      </c>
      <c r="H45" s="42" t="s">
        <v>36</v>
      </c>
      <c r="I45" s="259"/>
    </row>
    <row r="46" spans="1:9" x14ac:dyDescent="0.2">
      <c r="A46" s="40" t="s">
        <v>105</v>
      </c>
      <c r="B46" s="41" t="s">
        <v>106</v>
      </c>
      <c r="C46" s="40" t="s">
        <v>64</v>
      </c>
      <c r="D46" s="40">
        <v>2</v>
      </c>
      <c r="E46" s="40">
        <v>0</v>
      </c>
      <c r="F46" s="40">
        <v>2</v>
      </c>
      <c r="G46" s="40">
        <v>3</v>
      </c>
      <c r="H46" s="42" t="s">
        <v>480</v>
      </c>
      <c r="I46" s="259"/>
    </row>
    <row r="47" spans="1:9" x14ac:dyDescent="0.2">
      <c r="A47" s="40" t="s">
        <v>107</v>
      </c>
      <c r="B47" s="41" t="s">
        <v>108</v>
      </c>
      <c r="C47" s="40" t="s">
        <v>64</v>
      </c>
      <c r="D47" s="40">
        <v>2</v>
      </c>
      <c r="E47" s="40">
        <v>0</v>
      </c>
      <c r="F47" s="40">
        <v>2</v>
      </c>
      <c r="G47" s="40">
        <v>3</v>
      </c>
      <c r="H47" s="42" t="s">
        <v>39</v>
      </c>
      <c r="I47" s="259"/>
    </row>
    <row r="48" spans="1:9" x14ac:dyDescent="0.2">
      <c r="A48" s="40" t="s">
        <v>109</v>
      </c>
      <c r="B48" s="41" t="s">
        <v>110</v>
      </c>
      <c r="C48" s="40" t="s">
        <v>64</v>
      </c>
      <c r="D48" s="40">
        <v>2</v>
      </c>
      <c r="E48" s="40">
        <v>0</v>
      </c>
      <c r="F48" s="40">
        <v>2</v>
      </c>
      <c r="G48" s="40">
        <v>3</v>
      </c>
      <c r="H48" s="42"/>
      <c r="I48" s="259"/>
    </row>
    <row r="49" spans="1:9" ht="30" x14ac:dyDescent="0.2">
      <c r="A49" s="40" t="s">
        <v>111</v>
      </c>
      <c r="B49" s="41" t="s">
        <v>112</v>
      </c>
      <c r="C49" s="40" t="s">
        <v>64</v>
      </c>
      <c r="D49" s="40">
        <v>2</v>
      </c>
      <c r="E49" s="40">
        <v>0</v>
      </c>
      <c r="F49" s="40">
        <v>2</v>
      </c>
      <c r="G49" s="40">
        <v>3</v>
      </c>
      <c r="H49" s="42" t="s">
        <v>100</v>
      </c>
      <c r="I49" s="259"/>
    </row>
    <row r="50" spans="1:9" x14ac:dyDescent="0.2">
      <c r="A50" s="40" t="s">
        <v>113</v>
      </c>
      <c r="B50" s="41" t="s">
        <v>114</v>
      </c>
      <c r="C50" s="40" t="s">
        <v>64</v>
      </c>
      <c r="D50" s="40">
        <v>2</v>
      </c>
      <c r="E50" s="40">
        <v>0</v>
      </c>
      <c r="F50" s="40">
        <v>2</v>
      </c>
      <c r="G50" s="40">
        <v>3</v>
      </c>
      <c r="H50" s="43"/>
      <c r="I50" s="259"/>
    </row>
    <row r="51" spans="1:9" x14ac:dyDescent="0.2">
      <c r="A51" s="40" t="s">
        <v>115</v>
      </c>
      <c r="B51" s="41" t="s">
        <v>116</v>
      </c>
      <c r="C51" s="40" t="s">
        <v>64</v>
      </c>
      <c r="D51" s="40">
        <v>2</v>
      </c>
      <c r="E51" s="40">
        <v>0</v>
      </c>
      <c r="F51" s="40">
        <v>2</v>
      </c>
      <c r="G51" s="40">
        <v>3</v>
      </c>
      <c r="H51" s="42" t="s">
        <v>143</v>
      </c>
      <c r="I51" s="259"/>
    </row>
    <row r="52" spans="1:9" x14ac:dyDescent="0.2">
      <c r="A52" s="40" t="s">
        <v>117</v>
      </c>
      <c r="B52" s="41" t="s">
        <v>118</v>
      </c>
      <c r="C52" s="40" t="s">
        <v>64</v>
      </c>
      <c r="D52" s="40">
        <v>2</v>
      </c>
      <c r="E52" s="40">
        <v>0</v>
      </c>
      <c r="F52" s="40">
        <v>2</v>
      </c>
      <c r="G52" s="40">
        <v>3</v>
      </c>
      <c r="H52" s="42"/>
      <c r="I52" s="259"/>
    </row>
    <row r="53" spans="1:9" x14ac:dyDescent="0.2">
      <c r="A53" s="40" t="s">
        <v>119</v>
      </c>
      <c r="B53" s="41" t="s">
        <v>120</v>
      </c>
      <c r="C53" s="40" t="s">
        <v>64</v>
      </c>
      <c r="D53" s="40">
        <v>2</v>
      </c>
      <c r="E53" s="40">
        <v>0</v>
      </c>
      <c r="F53" s="40">
        <v>2</v>
      </c>
      <c r="G53" s="40">
        <v>3</v>
      </c>
      <c r="H53" s="42"/>
      <c r="I53" s="259"/>
    </row>
    <row r="54" spans="1:9" x14ac:dyDescent="0.2">
      <c r="A54" s="40" t="s">
        <v>121</v>
      </c>
      <c r="B54" s="41" t="s">
        <v>122</v>
      </c>
      <c r="C54" s="40" t="s">
        <v>64</v>
      </c>
      <c r="D54" s="40">
        <v>2</v>
      </c>
      <c r="E54" s="40">
        <v>0</v>
      </c>
      <c r="F54" s="40">
        <v>2</v>
      </c>
      <c r="G54" s="40">
        <v>3</v>
      </c>
      <c r="H54" s="42" t="s">
        <v>205</v>
      </c>
      <c r="I54" s="259"/>
    </row>
    <row r="55" spans="1:9" x14ac:dyDescent="0.2">
      <c r="A55" s="40" t="s">
        <v>123</v>
      </c>
      <c r="B55" s="41" t="s">
        <v>124</v>
      </c>
      <c r="C55" s="40" t="s">
        <v>64</v>
      </c>
      <c r="D55" s="40">
        <v>2</v>
      </c>
      <c r="E55" s="40">
        <v>0</v>
      </c>
      <c r="F55" s="40">
        <v>2</v>
      </c>
      <c r="G55" s="40">
        <v>3</v>
      </c>
      <c r="H55" s="42"/>
      <c r="I55" s="259"/>
    </row>
    <row r="56" spans="1:9" x14ac:dyDescent="0.2">
      <c r="A56" s="40" t="s">
        <v>125</v>
      </c>
      <c r="B56" s="41" t="s">
        <v>126</v>
      </c>
      <c r="C56" s="40" t="s">
        <v>64</v>
      </c>
      <c r="D56" s="40">
        <v>2</v>
      </c>
      <c r="E56" s="40">
        <v>0</v>
      </c>
      <c r="F56" s="40">
        <v>2</v>
      </c>
      <c r="G56" s="40">
        <v>3</v>
      </c>
      <c r="H56" s="42" t="s">
        <v>36</v>
      </c>
      <c r="I56" s="259"/>
    </row>
    <row r="57" spans="1:9" x14ac:dyDescent="0.2">
      <c r="A57" s="40" t="s">
        <v>127</v>
      </c>
      <c r="B57" s="41" t="s">
        <v>128</v>
      </c>
      <c r="C57" s="40" t="s">
        <v>64</v>
      </c>
      <c r="D57" s="40">
        <v>2</v>
      </c>
      <c r="E57" s="40">
        <v>0</v>
      </c>
      <c r="F57" s="40">
        <v>2</v>
      </c>
      <c r="G57" s="40">
        <v>3</v>
      </c>
      <c r="H57" s="42"/>
      <c r="I57" s="259"/>
    </row>
    <row r="58" spans="1:9" x14ac:dyDescent="0.2">
      <c r="A58" s="40" t="s">
        <v>129</v>
      </c>
      <c r="B58" s="41" t="s">
        <v>130</v>
      </c>
      <c r="C58" s="40" t="s">
        <v>64</v>
      </c>
      <c r="D58" s="40">
        <v>2</v>
      </c>
      <c r="E58" s="40">
        <v>0</v>
      </c>
      <c r="F58" s="40">
        <v>2</v>
      </c>
      <c r="G58" s="40">
        <v>3</v>
      </c>
      <c r="H58" s="42"/>
      <c r="I58" s="259"/>
    </row>
    <row r="59" spans="1:9" x14ac:dyDescent="0.2">
      <c r="A59" s="40" t="s">
        <v>131</v>
      </c>
      <c r="B59" s="41" t="s">
        <v>132</v>
      </c>
      <c r="C59" s="40" t="s">
        <v>64</v>
      </c>
      <c r="D59" s="40">
        <v>2</v>
      </c>
      <c r="E59" s="40">
        <v>0</v>
      </c>
      <c r="F59" s="40">
        <v>2</v>
      </c>
      <c r="G59" s="40">
        <v>3</v>
      </c>
      <c r="H59" s="42" t="s">
        <v>36</v>
      </c>
      <c r="I59" s="259"/>
    </row>
    <row r="60" spans="1:9" x14ac:dyDescent="0.2">
      <c r="A60" s="40" t="s">
        <v>133</v>
      </c>
      <c r="B60" s="41" t="s">
        <v>134</v>
      </c>
      <c r="C60" s="40" t="s">
        <v>64</v>
      </c>
      <c r="D60" s="40">
        <v>2</v>
      </c>
      <c r="E60" s="40">
        <v>0</v>
      </c>
      <c r="F60" s="40">
        <v>2</v>
      </c>
      <c r="G60" s="40">
        <v>3</v>
      </c>
      <c r="H60" s="42" t="s">
        <v>36</v>
      </c>
      <c r="I60" s="259"/>
    </row>
    <row r="61" spans="1:9" x14ac:dyDescent="0.2">
      <c r="A61" s="40" t="s">
        <v>135</v>
      </c>
      <c r="B61" s="41" t="s">
        <v>136</v>
      </c>
      <c r="C61" s="40" t="s">
        <v>64</v>
      </c>
      <c r="D61" s="40">
        <v>2</v>
      </c>
      <c r="E61" s="40">
        <v>0</v>
      </c>
      <c r="F61" s="40">
        <v>2</v>
      </c>
      <c r="G61" s="40">
        <v>3</v>
      </c>
      <c r="H61" s="42"/>
      <c r="I61" s="259"/>
    </row>
    <row r="62" spans="1:9" x14ac:dyDescent="0.2">
      <c r="A62" s="40" t="s">
        <v>137</v>
      </c>
      <c r="B62" s="41" t="s">
        <v>138</v>
      </c>
      <c r="C62" s="40" t="s">
        <v>64</v>
      </c>
      <c r="D62" s="40">
        <v>2</v>
      </c>
      <c r="E62" s="40">
        <v>0</v>
      </c>
      <c r="F62" s="40">
        <v>2</v>
      </c>
      <c r="G62" s="40">
        <v>3</v>
      </c>
      <c r="H62" s="42" t="s">
        <v>481</v>
      </c>
      <c r="I62" s="259"/>
    </row>
    <row r="63" spans="1:9" ht="30.75" thickBot="1" x14ac:dyDescent="0.25">
      <c r="A63" s="44" t="s">
        <v>139</v>
      </c>
      <c r="B63" s="45" t="s">
        <v>140</v>
      </c>
      <c r="C63" s="44" t="s">
        <v>64</v>
      </c>
      <c r="D63" s="44">
        <v>2</v>
      </c>
      <c r="E63" s="44">
        <v>0</v>
      </c>
      <c r="F63" s="44">
        <v>2</v>
      </c>
      <c r="G63" s="44">
        <v>3</v>
      </c>
      <c r="H63" s="46" t="s">
        <v>166</v>
      </c>
      <c r="I63" s="259"/>
    </row>
    <row r="65" spans="1:9" ht="15" customHeight="1" x14ac:dyDescent="0.25">
      <c r="A65" s="3" t="s">
        <v>180</v>
      </c>
      <c r="B65" t="s">
        <v>181</v>
      </c>
      <c r="C65" s="4">
        <v>4</v>
      </c>
      <c r="D65" s="4" t="s">
        <v>182</v>
      </c>
      <c r="E65" s="4">
        <v>4</v>
      </c>
      <c r="G65" s="4">
        <v>4</v>
      </c>
      <c r="H65" t="s">
        <v>183</v>
      </c>
      <c r="I65" s="249" t="s">
        <v>509</v>
      </c>
    </row>
    <row r="66" spans="1:9" ht="15" customHeight="1" x14ac:dyDescent="0.25">
      <c r="A66" s="3" t="s">
        <v>184</v>
      </c>
      <c r="B66" t="s">
        <v>59</v>
      </c>
      <c r="C66" s="4">
        <v>2</v>
      </c>
      <c r="D66" s="4" t="s">
        <v>185</v>
      </c>
      <c r="E66" s="4">
        <v>2</v>
      </c>
      <c r="G66" s="4">
        <v>3</v>
      </c>
      <c r="H66" t="s">
        <v>223</v>
      </c>
      <c r="I66" s="249"/>
    </row>
    <row r="67" spans="1:9" ht="15" customHeight="1" x14ac:dyDescent="0.25">
      <c r="A67" s="3" t="s">
        <v>186</v>
      </c>
      <c r="B67" t="s">
        <v>187</v>
      </c>
      <c r="C67" s="4">
        <v>2</v>
      </c>
      <c r="D67" s="4" t="s">
        <v>185</v>
      </c>
      <c r="E67" s="4">
        <v>2</v>
      </c>
      <c r="G67" s="4">
        <v>3</v>
      </c>
      <c r="H67" t="s">
        <v>143</v>
      </c>
      <c r="I67" s="249"/>
    </row>
    <row r="68" spans="1:9" ht="15" customHeight="1" x14ac:dyDescent="0.25">
      <c r="A68" s="3" t="s">
        <v>188</v>
      </c>
      <c r="B68" t="s">
        <v>31</v>
      </c>
      <c r="C68" s="4">
        <v>3</v>
      </c>
      <c r="D68" s="4" t="s">
        <v>189</v>
      </c>
      <c r="E68" s="4">
        <v>2</v>
      </c>
      <c r="G68" s="4">
        <v>3</v>
      </c>
      <c r="H68" t="s">
        <v>190</v>
      </c>
      <c r="I68" s="249"/>
    </row>
    <row r="69" spans="1:9" ht="15" customHeight="1" x14ac:dyDescent="0.25">
      <c r="A69" s="3" t="s">
        <v>191</v>
      </c>
      <c r="B69" t="s">
        <v>23</v>
      </c>
      <c r="C69" s="4">
        <v>3</v>
      </c>
      <c r="D69" s="4" t="s">
        <v>192</v>
      </c>
      <c r="E69" s="4">
        <v>3</v>
      </c>
      <c r="G69" s="4">
        <v>3</v>
      </c>
      <c r="H69" t="s">
        <v>193</v>
      </c>
      <c r="I69" s="249"/>
    </row>
    <row r="70" spans="1:9" ht="15" customHeight="1" x14ac:dyDescent="0.25">
      <c r="A70" s="3" t="s">
        <v>194</v>
      </c>
      <c r="B70" t="s">
        <v>49</v>
      </c>
      <c r="C70" s="4">
        <v>2</v>
      </c>
      <c r="D70" s="4" t="s">
        <v>185</v>
      </c>
      <c r="E70" s="4">
        <v>2</v>
      </c>
      <c r="G70" s="4">
        <v>3</v>
      </c>
      <c r="H70" t="s">
        <v>195</v>
      </c>
      <c r="I70" s="249"/>
    </row>
    <row r="71" spans="1:9" ht="15" customHeight="1" x14ac:dyDescent="0.25">
      <c r="A71" s="3" t="s">
        <v>196</v>
      </c>
      <c r="B71" t="s">
        <v>27</v>
      </c>
      <c r="C71" s="4">
        <v>2</v>
      </c>
      <c r="D71" s="4" t="s">
        <v>185</v>
      </c>
      <c r="E71" s="4">
        <v>2</v>
      </c>
      <c r="G71" s="4">
        <v>3</v>
      </c>
      <c r="H71" t="s">
        <v>197</v>
      </c>
      <c r="I71" s="249"/>
    </row>
    <row r="72" spans="1:9" ht="15" customHeight="1" x14ac:dyDescent="0.25">
      <c r="A72" s="3" t="s">
        <v>198</v>
      </c>
      <c r="B72" t="s">
        <v>199</v>
      </c>
      <c r="C72" s="4">
        <v>3</v>
      </c>
      <c r="D72" s="4" t="s">
        <v>200</v>
      </c>
      <c r="E72" s="4">
        <v>3</v>
      </c>
      <c r="G72" s="4">
        <v>4</v>
      </c>
      <c r="H72" t="s">
        <v>195</v>
      </c>
      <c r="I72" s="249"/>
    </row>
    <row r="73" spans="1:9" x14ac:dyDescent="0.25">
      <c r="A73" s="3" t="s">
        <v>201</v>
      </c>
      <c r="B73" t="s">
        <v>29</v>
      </c>
      <c r="C73" s="4">
        <v>2</v>
      </c>
      <c r="D73" s="4" t="s">
        <v>185</v>
      </c>
      <c r="E73" s="4">
        <v>2</v>
      </c>
      <c r="G73" s="4">
        <v>4</v>
      </c>
      <c r="H73" t="s">
        <v>40</v>
      </c>
      <c r="I73" s="249"/>
    </row>
    <row r="74" spans="1:9" x14ac:dyDescent="0.25">
      <c r="I74" s="249"/>
    </row>
    <row r="75" spans="1:9" ht="15" customHeight="1" x14ac:dyDescent="0.25">
      <c r="A75" s="3" t="s">
        <v>343</v>
      </c>
      <c r="B75" t="s">
        <v>202</v>
      </c>
      <c r="C75" s="4">
        <v>2</v>
      </c>
      <c r="D75" s="4" t="s">
        <v>185</v>
      </c>
      <c r="E75" s="4">
        <v>2</v>
      </c>
      <c r="G75" s="4">
        <v>3</v>
      </c>
      <c r="H75" t="s">
        <v>183</v>
      </c>
      <c r="I75" s="249"/>
    </row>
    <row r="76" spans="1:9" ht="15" customHeight="1" x14ac:dyDescent="0.25">
      <c r="A76" s="3" t="s">
        <v>203</v>
      </c>
      <c r="B76" t="s">
        <v>204</v>
      </c>
      <c r="C76" s="4">
        <v>3</v>
      </c>
      <c r="D76" s="4" t="s">
        <v>192</v>
      </c>
      <c r="E76" s="4">
        <v>3</v>
      </c>
      <c r="G76" s="4">
        <v>3</v>
      </c>
      <c r="H76" t="s">
        <v>205</v>
      </c>
      <c r="I76" s="249"/>
    </row>
    <row r="77" spans="1:9" ht="15" customHeight="1" x14ac:dyDescent="0.25">
      <c r="A77" s="3" t="s">
        <v>206</v>
      </c>
      <c r="B77" t="s">
        <v>207</v>
      </c>
      <c r="C77" s="4">
        <v>4</v>
      </c>
      <c r="D77" s="4" t="s">
        <v>208</v>
      </c>
      <c r="E77" s="4">
        <v>3</v>
      </c>
      <c r="G77" s="4">
        <v>4</v>
      </c>
      <c r="H77" t="s">
        <v>193</v>
      </c>
      <c r="I77" s="249"/>
    </row>
    <row r="78" spans="1:9" ht="15" customHeight="1" x14ac:dyDescent="0.25">
      <c r="A78" s="3" t="s">
        <v>341</v>
      </c>
      <c r="B78" t="s">
        <v>342</v>
      </c>
      <c r="C78" s="4">
        <v>2</v>
      </c>
      <c r="D78" s="4" t="s">
        <v>185</v>
      </c>
      <c r="E78" s="4">
        <v>2</v>
      </c>
      <c r="G78" s="4">
        <v>3</v>
      </c>
      <c r="H78" t="s">
        <v>166</v>
      </c>
      <c r="I78" s="249"/>
    </row>
    <row r="79" spans="1:9" ht="15" customHeight="1" x14ac:dyDescent="0.25">
      <c r="A79" s="3" t="s">
        <v>209</v>
      </c>
      <c r="B79" t="s">
        <v>210</v>
      </c>
      <c r="C79" s="4">
        <v>4</v>
      </c>
      <c r="D79" s="4" t="s">
        <v>208</v>
      </c>
      <c r="E79" s="4">
        <v>3</v>
      </c>
      <c r="G79" s="4">
        <v>4</v>
      </c>
      <c r="H79" t="s">
        <v>183</v>
      </c>
      <c r="I79" s="249"/>
    </row>
    <row r="80" spans="1:9" ht="15" customHeight="1" x14ac:dyDescent="0.25">
      <c r="A80" s="3" t="s">
        <v>211</v>
      </c>
      <c r="B80" t="s">
        <v>212</v>
      </c>
      <c r="C80" s="4">
        <v>4</v>
      </c>
      <c r="D80" s="4" t="s">
        <v>208</v>
      </c>
      <c r="E80" s="4">
        <v>3</v>
      </c>
      <c r="G80" s="4">
        <v>4</v>
      </c>
      <c r="H80" t="s">
        <v>213</v>
      </c>
      <c r="I80" s="249"/>
    </row>
    <row r="81" spans="1:9" ht="15" customHeight="1" x14ac:dyDescent="0.25">
      <c r="A81" s="3" t="s">
        <v>214</v>
      </c>
      <c r="B81" t="s">
        <v>215</v>
      </c>
      <c r="C81" s="4">
        <v>3</v>
      </c>
      <c r="D81" s="4" t="s">
        <v>189</v>
      </c>
      <c r="E81" s="4">
        <v>2</v>
      </c>
      <c r="G81" s="4">
        <v>3</v>
      </c>
      <c r="H81" t="s">
        <v>205</v>
      </c>
      <c r="I81" s="249"/>
    </row>
    <row r="82" spans="1:9" ht="15" customHeight="1" x14ac:dyDescent="0.25">
      <c r="I82" s="249"/>
    </row>
    <row r="83" spans="1:9" x14ac:dyDescent="0.25">
      <c r="A83" s="3" t="s">
        <v>352</v>
      </c>
      <c r="B83" t="s">
        <v>354</v>
      </c>
      <c r="C83" s="4">
        <v>4</v>
      </c>
      <c r="D83" s="4" t="s">
        <v>182</v>
      </c>
      <c r="E83" s="4">
        <v>4</v>
      </c>
      <c r="F83" s="4">
        <v>5</v>
      </c>
      <c r="H83" t="s">
        <v>151</v>
      </c>
      <c r="I83" s="249"/>
    </row>
    <row r="84" spans="1:9" x14ac:dyDescent="0.25">
      <c r="A84" s="3" t="s">
        <v>353</v>
      </c>
      <c r="B84" t="s">
        <v>355</v>
      </c>
      <c r="C84" s="4">
        <v>3</v>
      </c>
      <c r="D84" s="4" t="s">
        <v>200</v>
      </c>
      <c r="E84" s="4">
        <v>3</v>
      </c>
      <c r="F84" s="4">
        <v>3</v>
      </c>
      <c r="H84" t="s">
        <v>38</v>
      </c>
      <c r="I84" s="249"/>
    </row>
    <row r="85" spans="1:9" x14ac:dyDescent="0.25">
      <c r="A85" s="3" t="s">
        <v>351</v>
      </c>
      <c r="B85" t="s">
        <v>356</v>
      </c>
      <c r="C85" s="4">
        <v>2</v>
      </c>
      <c r="D85" s="4" t="s">
        <v>185</v>
      </c>
      <c r="E85" s="4">
        <v>2</v>
      </c>
      <c r="F85" s="4">
        <v>3</v>
      </c>
      <c r="H85" t="s">
        <v>480</v>
      </c>
      <c r="I85" s="249"/>
    </row>
    <row r="86" spans="1:9" x14ac:dyDescent="0.25">
      <c r="A86" s="3" t="s">
        <v>350</v>
      </c>
      <c r="B86" t="s">
        <v>357</v>
      </c>
      <c r="C86" s="4">
        <v>2</v>
      </c>
      <c r="D86" s="4" t="s">
        <v>185</v>
      </c>
      <c r="E86" s="4">
        <v>2</v>
      </c>
      <c r="F86" s="4">
        <v>2</v>
      </c>
      <c r="H86" t="s">
        <v>101</v>
      </c>
      <c r="I86" s="249"/>
    </row>
    <row r="87" spans="1:9" x14ac:dyDescent="0.25">
      <c r="A87" s="3" t="s">
        <v>346</v>
      </c>
      <c r="B87" t="s">
        <v>358</v>
      </c>
      <c r="C87" s="4">
        <v>4</v>
      </c>
      <c r="D87" s="4" t="s">
        <v>208</v>
      </c>
      <c r="E87" s="4">
        <v>3</v>
      </c>
      <c r="F87" s="4">
        <v>5</v>
      </c>
      <c r="H87" t="s">
        <v>37</v>
      </c>
      <c r="I87" s="249"/>
    </row>
    <row r="88" spans="1:9" x14ac:dyDescent="0.25">
      <c r="A88" s="3" t="s">
        <v>347</v>
      </c>
      <c r="B88" t="s">
        <v>359</v>
      </c>
      <c r="C88" s="4">
        <v>3</v>
      </c>
      <c r="D88" s="4" t="s">
        <v>200</v>
      </c>
      <c r="E88" s="4">
        <v>3</v>
      </c>
      <c r="F88" s="4">
        <v>4</v>
      </c>
      <c r="H88" t="s">
        <v>37</v>
      </c>
      <c r="I88" s="249"/>
    </row>
    <row r="89" spans="1:9" x14ac:dyDescent="0.25">
      <c r="A89" s="3" t="s">
        <v>345</v>
      </c>
      <c r="B89" t="s">
        <v>360</v>
      </c>
      <c r="C89" s="4">
        <v>2</v>
      </c>
      <c r="D89" s="4" t="s">
        <v>185</v>
      </c>
      <c r="E89" s="4">
        <v>2</v>
      </c>
      <c r="F89" s="4">
        <v>2</v>
      </c>
      <c r="H89" t="s">
        <v>40</v>
      </c>
      <c r="I89" s="249"/>
    </row>
    <row r="90" spans="1:9" x14ac:dyDescent="0.25">
      <c r="A90" s="3" t="s">
        <v>348</v>
      </c>
      <c r="B90" t="s">
        <v>361</v>
      </c>
      <c r="C90" s="4">
        <v>2</v>
      </c>
      <c r="D90" s="4" t="s">
        <v>185</v>
      </c>
      <c r="E90" s="4">
        <v>2</v>
      </c>
      <c r="F90" s="4">
        <v>3</v>
      </c>
      <c r="H90" t="s">
        <v>143</v>
      </c>
      <c r="I90" s="249"/>
    </row>
    <row r="91" spans="1:9" x14ac:dyDescent="0.25">
      <c r="A91" s="3" t="s">
        <v>349</v>
      </c>
      <c r="B91" t="s">
        <v>362</v>
      </c>
      <c r="C91" s="4">
        <v>3</v>
      </c>
      <c r="D91" s="4" t="s">
        <v>189</v>
      </c>
      <c r="E91" s="4">
        <v>2</v>
      </c>
      <c r="F91" s="4">
        <v>3</v>
      </c>
      <c r="H91" t="s">
        <v>152</v>
      </c>
      <c r="I91" s="249"/>
    </row>
    <row r="92" spans="1:9" x14ac:dyDescent="0.25">
      <c r="I92" s="249"/>
    </row>
    <row r="93" spans="1:9" x14ac:dyDescent="0.25">
      <c r="A93" s="3" t="s">
        <v>482</v>
      </c>
      <c r="B93" t="s">
        <v>483</v>
      </c>
      <c r="C93" s="4">
        <v>2</v>
      </c>
      <c r="D93" s="4" t="s">
        <v>185</v>
      </c>
      <c r="E93" s="4">
        <v>2</v>
      </c>
      <c r="F93" s="4">
        <v>2</v>
      </c>
      <c r="H93" t="s">
        <v>40</v>
      </c>
      <c r="I93" s="249"/>
    </row>
    <row r="94" spans="1:9" x14ac:dyDescent="0.25">
      <c r="A94" s="3" t="s">
        <v>363</v>
      </c>
      <c r="B94" t="s">
        <v>364</v>
      </c>
      <c r="H94" t="s">
        <v>151</v>
      </c>
      <c r="I94" s="249"/>
    </row>
    <row r="95" spans="1:9" x14ac:dyDescent="0.25">
      <c r="A95" s="3" t="s">
        <v>365</v>
      </c>
      <c r="B95" t="s">
        <v>366</v>
      </c>
      <c r="H95" t="s">
        <v>100</v>
      </c>
      <c r="I95" s="249"/>
    </row>
    <row r="96" spans="1:9" x14ac:dyDescent="0.25">
      <c r="A96" s="3" t="s">
        <v>367</v>
      </c>
      <c r="B96" t="s">
        <v>368</v>
      </c>
      <c r="H96" t="s">
        <v>100</v>
      </c>
      <c r="I96" s="249"/>
    </row>
    <row r="97" spans="1:9" x14ac:dyDescent="0.25">
      <c r="A97" s="3" t="s">
        <v>484</v>
      </c>
      <c r="B97" t="s">
        <v>485</v>
      </c>
      <c r="C97" s="4">
        <v>2</v>
      </c>
      <c r="H97" t="s">
        <v>38</v>
      </c>
      <c r="I97" s="249"/>
    </row>
    <row r="98" spans="1:9" x14ac:dyDescent="0.25">
      <c r="A98" s="3" t="s">
        <v>369</v>
      </c>
      <c r="B98" t="s">
        <v>370</v>
      </c>
      <c r="H98" t="s">
        <v>486</v>
      </c>
      <c r="I98" s="249"/>
    </row>
    <row r="99" spans="1:9" x14ac:dyDescent="0.25">
      <c r="A99" s="3" t="s">
        <v>371</v>
      </c>
      <c r="B99" t="s">
        <v>372</v>
      </c>
      <c r="H99" t="s">
        <v>101</v>
      </c>
      <c r="I99" s="249"/>
    </row>
    <row r="100" spans="1:9" x14ac:dyDescent="0.25">
      <c r="A100" s="3" t="s">
        <v>373</v>
      </c>
      <c r="B100" t="s">
        <v>374</v>
      </c>
      <c r="H100" t="s">
        <v>102</v>
      </c>
      <c r="I100" s="249"/>
    </row>
    <row r="101" spans="1:9" x14ac:dyDescent="0.25">
      <c r="A101" s="3" t="s">
        <v>375</v>
      </c>
      <c r="B101" t="s">
        <v>376</v>
      </c>
      <c r="H101" t="s">
        <v>100</v>
      </c>
      <c r="I101" s="249"/>
    </row>
    <row r="102" spans="1:9" x14ac:dyDescent="0.25">
      <c r="A102" s="3" t="s">
        <v>377</v>
      </c>
      <c r="B102" t="s">
        <v>378</v>
      </c>
      <c r="H102" t="s">
        <v>151</v>
      </c>
      <c r="I102" s="249"/>
    </row>
    <row r="103" spans="1:9" x14ac:dyDescent="0.25">
      <c r="A103" s="3" t="s">
        <v>379</v>
      </c>
      <c r="B103" t="s">
        <v>380</v>
      </c>
      <c r="H103" t="s">
        <v>151</v>
      </c>
      <c r="I103" s="249"/>
    </row>
    <row r="104" spans="1:9" x14ac:dyDescent="0.25">
      <c r="I104" s="249"/>
    </row>
    <row r="105" spans="1:9" x14ac:dyDescent="0.25">
      <c r="A105" s="3" t="s">
        <v>235</v>
      </c>
      <c r="B105" t="s">
        <v>236</v>
      </c>
      <c r="C105" s="4">
        <v>3</v>
      </c>
      <c r="D105" s="4" t="s">
        <v>200</v>
      </c>
      <c r="E105" s="4">
        <v>3</v>
      </c>
      <c r="F105" s="4">
        <v>4</v>
      </c>
      <c r="H105" t="s">
        <v>205</v>
      </c>
      <c r="I105" s="249"/>
    </row>
    <row r="106" spans="1:9" x14ac:dyDescent="0.25">
      <c r="A106" s="3" t="s">
        <v>233</v>
      </c>
      <c r="B106" t="s">
        <v>23</v>
      </c>
      <c r="C106" s="4">
        <v>2</v>
      </c>
      <c r="D106" s="4" t="s">
        <v>185</v>
      </c>
      <c r="E106" s="4">
        <v>2</v>
      </c>
      <c r="F106" s="4">
        <v>3</v>
      </c>
      <c r="H106" t="s">
        <v>37</v>
      </c>
      <c r="I106" s="249"/>
    </row>
    <row r="107" spans="1:9" x14ac:dyDescent="0.25">
      <c r="A107" s="3" t="s">
        <v>237</v>
      </c>
      <c r="B107" t="s">
        <v>238</v>
      </c>
      <c r="C107" s="4">
        <v>4</v>
      </c>
      <c r="D107" s="4" t="s">
        <v>182</v>
      </c>
      <c r="E107" s="4">
        <v>4</v>
      </c>
      <c r="F107" s="4">
        <v>5</v>
      </c>
      <c r="H107" t="s">
        <v>151</v>
      </c>
      <c r="I107" s="249"/>
    </row>
    <row r="108" spans="1:9" x14ac:dyDescent="0.25">
      <c r="A108" s="3" t="s">
        <v>239</v>
      </c>
      <c r="B108" t="s">
        <v>240</v>
      </c>
      <c r="C108" s="4">
        <v>2</v>
      </c>
      <c r="D108" s="4" t="s">
        <v>185</v>
      </c>
      <c r="E108" s="4">
        <v>2</v>
      </c>
      <c r="F108" s="4">
        <v>2</v>
      </c>
      <c r="H108" t="s">
        <v>195</v>
      </c>
      <c r="I108" s="249"/>
    </row>
    <row r="109" spans="1:9" x14ac:dyDescent="0.25">
      <c r="A109" s="3" t="s">
        <v>232</v>
      </c>
      <c r="B109" t="s">
        <v>187</v>
      </c>
      <c r="C109" s="4">
        <v>2</v>
      </c>
      <c r="D109" s="4" t="s">
        <v>185</v>
      </c>
      <c r="E109" s="4">
        <v>2</v>
      </c>
      <c r="F109" s="4">
        <v>2</v>
      </c>
      <c r="H109" t="s">
        <v>143</v>
      </c>
      <c r="I109" s="249"/>
    </row>
    <row r="110" spans="1:9" x14ac:dyDescent="0.25">
      <c r="A110" s="3" t="s">
        <v>241</v>
      </c>
      <c r="B110" t="s">
        <v>29</v>
      </c>
      <c r="C110" s="4">
        <v>2</v>
      </c>
      <c r="D110" s="4" t="s">
        <v>185</v>
      </c>
      <c r="E110" s="4">
        <v>2</v>
      </c>
      <c r="F110" s="4">
        <v>2</v>
      </c>
      <c r="H110" t="s">
        <v>40</v>
      </c>
      <c r="I110" s="249"/>
    </row>
    <row r="111" spans="1:9" x14ac:dyDescent="0.25">
      <c r="A111" s="3" t="s">
        <v>242</v>
      </c>
      <c r="B111" t="s">
        <v>31</v>
      </c>
      <c r="C111" s="4">
        <v>2</v>
      </c>
      <c r="D111" s="4" t="s">
        <v>185</v>
      </c>
      <c r="E111" s="4">
        <v>2</v>
      </c>
      <c r="F111" s="4">
        <v>4</v>
      </c>
      <c r="H111" t="s">
        <v>190</v>
      </c>
      <c r="I111" s="249"/>
    </row>
    <row r="112" spans="1:9" x14ac:dyDescent="0.25">
      <c r="A112" s="3" t="s">
        <v>234</v>
      </c>
      <c r="B112" t="s">
        <v>27</v>
      </c>
      <c r="C112" s="4">
        <v>2</v>
      </c>
      <c r="D112" s="4" t="s">
        <v>185</v>
      </c>
      <c r="E112" s="4">
        <v>2</v>
      </c>
      <c r="F112" s="4">
        <v>2</v>
      </c>
      <c r="H112" t="s">
        <v>39</v>
      </c>
      <c r="I112" s="249"/>
    </row>
    <row r="114" spans="1:9" x14ac:dyDescent="0.25">
      <c r="A114" s="3" t="s">
        <v>243</v>
      </c>
      <c r="B114" t="s">
        <v>207</v>
      </c>
      <c r="C114" s="4">
        <v>3</v>
      </c>
      <c r="D114" s="4" t="s">
        <v>200</v>
      </c>
      <c r="E114" s="4">
        <v>3</v>
      </c>
      <c r="F114" s="4">
        <v>4</v>
      </c>
      <c r="H114" t="s">
        <v>37</v>
      </c>
      <c r="I114" s="1" t="s">
        <v>37</v>
      </c>
    </row>
    <row r="115" spans="1:9" x14ac:dyDescent="0.25">
      <c r="A115" s="3" t="s">
        <v>244</v>
      </c>
      <c r="B115" t="s">
        <v>245</v>
      </c>
      <c r="C115" s="4">
        <v>2</v>
      </c>
      <c r="D115" s="4" t="s">
        <v>185</v>
      </c>
      <c r="E115" s="4">
        <v>2</v>
      </c>
      <c r="F115" s="4">
        <v>3</v>
      </c>
      <c r="H115" t="s">
        <v>40</v>
      </c>
      <c r="I115" s="1" t="s">
        <v>40</v>
      </c>
    </row>
    <row r="116" spans="1:9" x14ac:dyDescent="0.25">
      <c r="A116" s="3" t="s">
        <v>246</v>
      </c>
      <c r="B116" t="s">
        <v>247</v>
      </c>
      <c r="C116" s="4">
        <v>2</v>
      </c>
      <c r="D116" s="4" t="s">
        <v>185</v>
      </c>
      <c r="E116" s="4">
        <v>2</v>
      </c>
      <c r="F116" s="4">
        <v>3</v>
      </c>
      <c r="H116" t="s">
        <v>40</v>
      </c>
      <c r="I116" s="1" t="s">
        <v>40</v>
      </c>
    </row>
    <row r="117" spans="1:9" x14ac:dyDescent="0.25">
      <c r="A117" s="3" t="s">
        <v>248</v>
      </c>
      <c r="B117" t="s">
        <v>81</v>
      </c>
      <c r="C117" s="4">
        <v>2</v>
      </c>
      <c r="D117" s="4" t="s">
        <v>185</v>
      </c>
      <c r="E117" s="4">
        <v>2</v>
      </c>
      <c r="F117" s="4">
        <v>2</v>
      </c>
      <c r="H117" t="s">
        <v>100</v>
      </c>
      <c r="I117" s="1" t="s">
        <v>100</v>
      </c>
    </row>
    <row r="118" spans="1:9" x14ac:dyDescent="0.25">
      <c r="A118" s="3" t="s">
        <v>249</v>
      </c>
      <c r="B118" t="s">
        <v>250</v>
      </c>
      <c r="C118" s="4">
        <v>4</v>
      </c>
      <c r="D118" s="4" t="s">
        <v>182</v>
      </c>
      <c r="E118" s="4">
        <v>4</v>
      </c>
      <c r="F118" s="4">
        <v>4</v>
      </c>
      <c r="H118" t="s">
        <v>213</v>
      </c>
      <c r="I118" s="1" t="s">
        <v>213</v>
      </c>
    </row>
    <row r="119" spans="1:9" x14ac:dyDescent="0.25">
      <c r="A119" s="3" t="s">
        <v>251</v>
      </c>
      <c r="B119" t="s">
        <v>75</v>
      </c>
      <c r="C119" s="4">
        <v>2</v>
      </c>
      <c r="D119" s="4" t="s">
        <v>185</v>
      </c>
      <c r="E119" s="4">
        <v>2</v>
      </c>
      <c r="F119" s="4">
        <v>3</v>
      </c>
      <c r="H119" t="s">
        <v>39</v>
      </c>
      <c r="I119" s="1" t="s">
        <v>39</v>
      </c>
    </row>
    <row r="120" spans="1:9" x14ac:dyDescent="0.25">
      <c r="A120" s="3" t="s">
        <v>252</v>
      </c>
      <c r="B120" t="s">
        <v>253</v>
      </c>
      <c r="C120" s="4">
        <v>2</v>
      </c>
      <c r="D120" s="4" t="s">
        <v>185</v>
      </c>
      <c r="E120" s="4">
        <v>2</v>
      </c>
      <c r="F120" s="4">
        <v>3</v>
      </c>
      <c r="H120" t="s">
        <v>481</v>
      </c>
      <c r="I120" s="1" t="s">
        <v>481</v>
      </c>
    </row>
    <row r="121" spans="1:9" x14ac:dyDescent="0.25">
      <c r="A121" s="3" t="s">
        <v>254</v>
      </c>
      <c r="B121" t="s">
        <v>255</v>
      </c>
      <c r="C121" s="4">
        <v>2</v>
      </c>
      <c r="D121" s="4" t="s">
        <v>185</v>
      </c>
      <c r="E121" s="4">
        <v>2</v>
      </c>
      <c r="F121" s="4">
        <v>2</v>
      </c>
      <c r="H121" t="s">
        <v>205</v>
      </c>
      <c r="I121" s="1" t="s">
        <v>205</v>
      </c>
    </row>
    <row r="122" spans="1:9" x14ac:dyDescent="0.25">
      <c r="A122" s="3" t="s">
        <v>256</v>
      </c>
      <c r="B122" t="s">
        <v>93</v>
      </c>
      <c r="C122" s="4">
        <v>3</v>
      </c>
      <c r="D122" s="4" t="s">
        <v>200</v>
      </c>
      <c r="E122" s="4">
        <v>3</v>
      </c>
      <c r="F122" s="4">
        <v>3</v>
      </c>
      <c r="H122" t="s">
        <v>481</v>
      </c>
      <c r="I122" s="1" t="s">
        <v>481</v>
      </c>
    </row>
    <row r="123" spans="1:9" x14ac:dyDescent="0.25">
      <c r="A123" s="3" t="s">
        <v>257</v>
      </c>
      <c r="B123" t="s">
        <v>258</v>
      </c>
      <c r="C123" s="4">
        <v>2</v>
      </c>
      <c r="D123" s="4" t="s">
        <v>185</v>
      </c>
      <c r="E123" s="4">
        <v>2</v>
      </c>
      <c r="F123" s="4">
        <v>3</v>
      </c>
      <c r="H123" t="s">
        <v>205</v>
      </c>
      <c r="I123" s="1" t="s">
        <v>205</v>
      </c>
    </row>
    <row r="125" spans="1:9" x14ac:dyDescent="0.25">
      <c r="A125" s="3" t="s">
        <v>381</v>
      </c>
      <c r="B125" t="s">
        <v>382</v>
      </c>
      <c r="C125" s="4">
        <v>2</v>
      </c>
      <c r="D125" s="4" t="s">
        <v>185</v>
      </c>
      <c r="E125" s="4">
        <v>2</v>
      </c>
      <c r="F125" s="4">
        <v>2</v>
      </c>
      <c r="H125" t="s">
        <v>40</v>
      </c>
      <c r="I125" s="1" t="s">
        <v>40</v>
      </c>
    </row>
    <row r="126" spans="1:9" x14ac:dyDescent="0.25">
      <c r="A126" s="3" t="s">
        <v>383</v>
      </c>
      <c r="B126" t="s">
        <v>384</v>
      </c>
      <c r="C126" s="4">
        <v>4</v>
      </c>
      <c r="D126" s="4" t="s">
        <v>182</v>
      </c>
      <c r="E126" s="4">
        <v>4</v>
      </c>
      <c r="F126" s="4">
        <v>4</v>
      </c>
      <c r="H126" t="s">
        <v>151</v>
      </c>
      <c r="I126" s="1" t="s">
        <v>151</v>
      </c>
    </row>
    <row r="127" spans="1:9" x14ac:dyDescent="0.25">
      <c r="A127" s="3" t="s">
        <v>385</v>
      </c>
      <c r="B127" t="s">
        <v>386</v>
      </c>
      <c r="C127" s="4">
        <v>2</v>
      </c>
      <c r="D127" s="4" t="s">
        <v>185</v>
      </c>
      <c r="E127" s="4">
        <v>2</v>
      </c>
      <c r="F127" s="4">
        <v>2</v>
      </c>
      <c r="H127" t="s">
        <v>38</v>
      </c>
      <c r="I127" s="1" t="s">
        <v>38</v>
      </c>
    </row>
    <row r="128" spans="1:9" x14ac:dyDescent="0.25">
      <c r="A128" s="3" t="s">
        <v>387</v>
      </c>
      <c r="B128" t="s">
        <v>487</v>
      </c>
      <c r="C128" s="4">
        <v>2</v>
      </c>
      <c r="D128" s="4" t="s">
        <v>185</v>
      </c>
      <c r="E128" s="4">
        <v>2</v>
      </c>
      <c r="F128" s="4">
        <v>2</v>
      </c>
      <c r="H128" t="s">
        <v>391</v>
      </c>
      <c r="I128" s="1" t="s">
        <v>391</v>
      </c>
    </row>
    <row r="129" spans="1:9" x14ac:dyDescent="0.25">
      <c r="A129" s="3" t="s">
        <v>388</v>
      </c>
      <c r="B129" t="s">
        <v>57</v>
      </c>
      <c r="C129" s="4">
        <v>2</v>
      </c>
      <c r="D129" s="4" t="s">
        <v>185</v>
      </c>
      <c r="E129" s="4">
        <v>2</v>
      </c>
      <c r="F129" s="4">
        <v>4</v>
      </c>
      <c r="H129" t="s">
        <v>152</v>
      </c>
      <c r="I129" s="1" t="s">
        <v>152</v>
      </c>
    </row>
    <row r="130" spans="1:9" x14ac:dyDescent="0.25">
      <c r="A130" s="3" t="s">
        <v>389</v>
      </c>
      <c r="B130" t="s">
        <v>390</v>
      </c>
      <c r="C130" s="4">
        <v>2</v>
      </c>
      <c r="D130" s="4" t="s">
        <v>185</v>
      </c>
      <c r="E130" s="4">
        <v>2</v>
      </c>
      <c r="F130" s="4">
        <v>2</v>
      </c>
      <c r="H130" t="s">
        <v>143</v>
      </c>
      <c r="I130" s="1" t="s">
        <v>143</v>
      </c>
    </row>
    <row r="132" spans="1:9" x14ac:dyDescent="0.25">
      <c r="A132" s="3" t="s">
        <v>392</v>
      </c>
      <c r="B132" t="s">
        <v>393</v>
      </c>
      <c r="C132" s="4">
        <v>2</v>
      </c>
      <c r="D132" s="4" t="s">
        <v>185</v>
      </c>
      <c r="E132" s="4">
        <v>2</v>
      </c>
      <c r="F132" s="4">
        <v>4</v>
      </c>
      <c r="H132" t="s">
        <v>480</v>
      </c>
      <c r="I132" s="1" t="s">
        <v>480</v>
      </c>
    </row>
    <row r="133" spans="1:9" x14ac:dyDescent="0.25">
      <c r="A133" s="3" t="s">
        <v>394</v>
      </c>
      <c r="B133" t="s">
        <v>395</v>
      </c>
      <c r="C133" s="4">
        <v>2</v>
      </c>
      <c r="D133" s="4" t="s">
        <v>303</v>
      </c>
      <c r="E133" s="4">
        <v>2</v>
      </c>
      <c r="F133" s="4">
        <v>4</v>
      </c>
      <c r="H133" t="s">
        <v>40</v>
      </c>
      <c r="I133" s="1" t="s">
        <v>40</v>
      </c>
    </row>
    <row r="134" spans="1:9" x14ac:dyDescent="0.25">
      <c r="A134" s="3" t="s">
        <v>396</v>
      </c>
      <c r="B134" t="s">
        <v>397</v>
      </c>
      <c r="C134" s="4">
        <v>2</v>
      </c>
      <c r="D134" s="4" t="s">
        <v>185</v>
      </c>
      <c r="E134" s="4">
        <v>2</v>
      </c>
      <c r="F134" s="4">
        <v>2</v>
      </c>
      <c r="H134" t="s">
        <v>101</v>
      </c>
      <c r="I134" s="1" t="s">
        <v>101</v>
      </c>
    </row>
    <row r="135" spans="1:9" x14ac:dyDescent="0.25">
      <c r="A135" s="3" t="s">
        <v>398</v>
      </c>
      <c r="B135" t="s">
        <v>399</v>
      </c>
      <c r="C135" s="4">
        <v>2</v>
      </c>
      <c r="D135" s="4" t="s">
        <v>185</v>
      </c>
      <c r="E135" s="4">
        <v>2</v>
      </c>
      <c r="F135" s="4">
        <v>3</v>
      </c>
      <c r="H135" t="s">
        <v>37</v>
      </c>
      <c r="I135" s="1" t="s">
        <v>37</v>
      </c>
    </row>
    <row r="136" spans="1:9" x14ac:dyDescent="0.25">
      <c r="A136" s="3" t="s">
        <v>400</v>
      </c>
      <c r="B136" t="s">
        <v>401</v>
      </c>
      <c r="C136" s="4">
        <v>2</v>
      </c>
      <c r="D136" s="4" t="s">
        <v>185</v>
      </c>
      <c r="E136" s="4">
        <v>2</v>
      </c>
      <c r="F136" s="4">
        <v>3</v>
      </c>
      <c r="H136" t="s">
        <v>166</v>
      </c>
      <c r="I136" s="1" t="s">
        <v>166</v>
      </c>
    </row>
    <row r="137" spans="1:9" x14ac:dyDescent="0.25">
      <c r="A137" s="3" t="s">
        <v>402</v>
      </c>
      <c r="B137" t="s">
        <v>403</v>
      </c>
      <c r="C137" s="4">
        <v>3</v>
      </c>
      <c r="D137" s="4" t="s">
        <v>200</v>
      </c>
      <c r="E137" s="4">
        <v>3</v>
      </c>
      <c r="F137" s="4">
        <v>3</v>
      </c>
      <c r="H137" t="s">
        <v>101</v>
      </c>
      <c r="I137" s="1" t="s">
        <v>101</v>
      </c>
    </row>
    <row r="138" spans="1:9" x14ac:dyDescent="0.25">
      <c r="A138" s="3" t="s">
        <v>404</v>
      </c>
      <c r="B138" t="s">
        <v>405</v>
      </c>
      <c r="C138" s="4">
        <v>3</v>
      </c>
      <c r="D138" s="4" t="s">
        <v>189</v>
      </c>
      <c r="E138" s="4">
        <v>2</v>
      </c>
      <c r="F138" s="4">
        <v>3</v>
      </c>
      <c r="H138" t="s">
        <v>101</v>
      </c>
      <c r="I138" s="1" t="s">
        <v>101</v>
      </c>
    </row>
    <row r="139" spans="1:9" x14ac:dyDescent="0.25">
      <c r="A139" s="3" t="s">
        <v>406</v>
      </c>
      <c r="B139" t="s">
        <v>67</v>
      </c>
      <c r="C139" s="4">
        <v>3</v>
      </c>
      <c r="D139" s="4" t="s">
        <v>200</v>
      </c>
      <c r="E139" s="4">
        <v>3</v>
      </c>
      <c r="F139" s="4">
        <v>3</v>
      </c>
      <c r="H139" t="s">
        <v>481</v>
      </c>
      <c r="I139" s="1" t="s">
        <v>481</v>
      </c>
    </row>
    <row r="140" spans="1:9" x14ac:dyDescent="0.25">
      <c r="A140" s="3" t="s">
        <v>407</v>
      </c>
      <c r="B140" t="s">
        <v>77</v>
      </c>
      <c r="C140" s="4">
        <v>2</v>
      </c>
      <c r="D140" s="4" t="s">
        <v>185</v>
      </c>
      <c r="E140" s="4">
        <v>2</v>
      </c>
      <c r="F140" s="4">
        <v>2</v>
      </c>
      <c r="H140" t="s">
        <v>38</v>
      </c>
      <c r="I140" s="1" t="s">
        <v>38</v>
      </c>
    </row>
    <row r="141" spans="1:9" x14ac:dyDescent="0.25">
      <c r="A141" s="3" t="s">
        <v>408</v>
      </c>
      <c r="B141" t="s">
        <v>409</v>
      </c>
      <c r="C141" s="4">
        <v>3</v>
      </c>
      <c r="D141" s="4" t="s">
        <v>192</v>
      </c>
      <c r="E141" s="4">
        <v>3</v>
      </c>
      <c r="F141" s="4">
        <v>3</v>
      </c>
      <c r="H141" t="s">
        <v>37</v>
      </c>
      <c r="I141" s="1" t="s">
        <v>37</v>
      </c>
    </row>
    <row r="143" spans="1:9" x14ac:dyDescent="0.25">
      <c r="A143" s="3" t="s">
        <v>262</v>
      </c>
      <c r="B143" t="s">
        <v>238</v>
      </c>
      <c r="D143" s="4">
        <v>4</v>
      </c>
      <c r="E143" s="4" t="s">
        <v>208</v>
      </c>
      <c r="F143" s="4">
        <v>3</v>
      </c>
      <c r="G143" s="4">
        <v>3</v>
      </c>
      <c r="H143" t="s">
        <v>213</v>
      </c>
      <c r="I143" s="1" t="s">
        <v>213</v>
      </c>
    </row>
    <row r="144" spans="1:9" x14ac:dyDescent="0.25">
      <c r="A144" s="3" t="s">
        <v>263</v>
      </c>
      <c r="B144" t="s">
        <v>59</v>
      </c>
      <c r="D144" s="4">
        <v>2</v>
      </c>
      <c r="E144" s="4" t="s">
        <v>185</v>
      </c>
      <c r="F144" s="4">
        <v>2</v>
      </c>
      <c r="G144" s="4">
        <v>4</v>
      </c>
      <c r="H144" t="s">
        <v>223</v>
      </c>
      <c r="I144" s="1" t="s">
        <v>223</v>
      </c>
    </row>
    <row r="145" spans="1:9" x14ac:dyDescent="0.25">
      <c r="A145" s="3" t="s">
        <v>260</v>
      </c>
      <c r="B145" t="s">
        <v>187</v>
      </c>
      <c r="D145" s="4">
        <v>2</v>
      </c>
      <c r="E145" s="4" t="s">
        <v>185</v>
      </c>
      <c r="F145" s="4">
        <v>2</v>
      </c>
      <c r="G145" s="4">
        <v>2</v>
      </c>
      <c r="H145" t="s">
        <v>143</v>
      </c>
      <c r="I145" s="1" t="s">
        <v>143</v>
      </c>
    </row>
    <row r="146" spans="1:9" x14ac:dyDescent="0.25">
      <c r="A146" s="3" t="s">
        <v>264</v>
      </c>
      <c r="B146" t="s">
        <v>265</v>
      </c>
      <c r="D146" s="4">
        <v>3</v>
      </c>
      <c r="E146" s="4" t="s">
        <v>189</v>
      </c>
      <c r="F146" s="4">
        <v>2</v>
      </c>
      <c r="G146" s="4">
        <v>4</v>
      </c>
      <c r="H146" t="s">
        <v>190</v>
      </c>
      <c r="I146" s="1" t="s">
        <v>190</v>
      </c>
    </row>
    <row r="147" spans="1:9" x14ac:dyDescent="0.25">
      <c r="A147" s="3" t="s">
        <v>259</v>
      </c>
      <c r="B147" t="s">
        <v>23</v>
      </c>
      <c r="D147" s="4">
        <v>2</v>
      </c>
      <c r="E147" s="4" t="s">
        <v>185</v>
      </c>
      <c r="F147" s="4">
        <v>2</v>
      </c>
      <c r="G147" s="4">
        <v>2</v>
      </c>
      <c r="H147" t="s">
        <v>37</v>
      </c>
      <c r="I147" s="1" t="s">
        <v>37</v>
      </c>
    </row>
    <row r="148" spans="1:9" x14ac:dyDescent="0.25">
      <c r="A148" s="3" t="s">
        <v>261</v>
      </c>
      <c r="B148" t="s">
        <v>266</v>
      </c>
      <c r="D148" s="4">
        <v>4</v>
      </c>
      <c r="E148" s="4" t="s">
        <v>182</v>
      </c>
      <c r="F148" s="4">
        <v>4</v>
      </c>
      <c r="G148" s="4">
        <v>4</v>
      </c>
      <c r="H148" t="s">
        <v>213</v>
      </c>
      <c r="I148" s="1" t="s">
        <v>213</v>
      </c>
    </row>
    <row r="149" spans="1:9" x14ac:dyDescent="0.25">
      <c r="A149" s="3" t="s">
        <v>267</v>
      </c>
      <c r="B149" t="s">
        <v>268</v>
      </c>
      <c r="D149" s="4">
        <v>3</v>
      </c>
      <c r="E149" s="4" t="s">
        <v>192</v>
      </c>
      <c r="F149" s="4">
        <v>3</v>
      </c>
      <c r="G149" s="4">
        <v>4</v>
      </c>
      <c r="H149" t="s">
        <v>481</v>
      </c>
      <c r="I149" s="1" t="s">
        <v>481</v>
      </c>
    </row>
    <row r="150" spans="1:9" x14ac:dyDescent="0.25">
      <c r="A150" s="3" t="s">
        <v>269</v>
      </c>
      <c r="B150" t="s">
        <v>25</v>
      </c>
      <c r="D150" s="4">
        <v>3</v>
      </c>
      <c r="E150" s="4" t="s">
        <v>192</v>
      </c>
      <c r="F150" s="4">
        <v>3</v>
      </c>
      <c r="G150" s="4">
        <v>4</v>
      </c>
      <c r="H150" t="s">
        <v>195</v>
      </c>
      <c r="I150" s="1" t="s">
        <v>195</v>
      </c>
    </row>
    <row r="151" spans="1:9" x14ac:dyDescent="0.25">
      <c r="A151" s="3" t="s">
        <v>270</v>
      </c>
      <c r="B151" t="s">
        <v>29</v>
      </c>
      <c r="D151" s="4">
        <v>2</v>
      </c>
      <c r="E151" s="4" t="s">
        <v>185</v>
      </c>
      <c r="F151" s="4">
        <v>2</v>
      </c>
      <c r="G151" s="4">
        <v>3</v>
      </c>
      <c r="H151" t="s">
        <v>40</v>
      </c>
      <c r="I151" s="1" t="s">
        <v>40</v>
      </c>
    </row>
    <row r="153" spans="1:9" x14ac:dyDescent="0.25">
      <c r="A153" s="3" t="s">
        <v>271</v>
      </c>
      <c r="B153" t="s">
        <v>272</v>
      </c>
      <c r="D153" s="4">
        <v>4</v>
      </c>
      <c r="E153" s="4" t="s">
        <v>208</v>
      </c>
      <c r="F153" s="4">
        <v>3</v>
      </c>
      <c r="G153" s="4">
        <v>4</v>
      </c>
      <c r="H153" t="s">
        <v>183</v>
      </c>
      <c r="I153" s="1" t="s">
        <v>183</v>
      </c>
    </row>
    <row r="154" spans="1:9" x14ac:dyDescent="0.25">
      <c r="A154" s="3" t="s">
        <v>273</v>
      </c>
      <c r="B154" t="s">
        <v>274</v>
      </c>
      <c r="D154" s="4">
        <v>3</v>
      </c>
      <c r="E154" s="4" t="s">
        <v>192</v>
      </c>
      <c r="F154" s="4">
        <v>3</v>
      </c>
      <c r="G154" s="4">
        <v>4</v>
      </c>
      <c r="H154" t="s">
        <v>481</v>
      </c>
      <c r="I154" s="1" t="s">
        <v>481</v>
      </c>
    </row>
    <row r="155" spans="1:9" x14ac:dyDescent="0.25">
      <c r="A155" s="3" t="s">
        <v>275</v>
      </c>
      <c r="B155" t="s">
        <v>140</v>
      </c>
      <c r="D155" s="4">
        <v>2</v>
      </c>
      <c r="E155" s="4" t="s">
        <v>185</v>
      </c>
      <c r="F155" s="4">
        <v>2</v>
      </c>
      <c r="G155" s="4">
        <v>4</v>
      </c>
      <c r="H155" t="s">
        <v>166</v>
      </c>
      <c r="I155" s="1" t="s">
        <v>166</v>
      </c>
    </row>
    <row r="156" spans="1:9" x14ac:dyDescent="0.25">
      <c r="A156" s="3" t="s">
        <v>276</v>
      </c>
      <c r="B156" t="s">
        <v>277</v>
      </c>
      <c r="D156" s="4">
        <v>2</v>
      </c>
      <c r="E156" s="4" t="s">
        <v>185</v>
      </c>
      <c r="F156" s="4">
        <v>2</v>
      </c>
      <c r="G156" s="4">
        <v>4</v>
      </c>
      <c r="H156" t="s">
        <v>100</v>
      </c>
      <c r="I156" s="1" t="s">
        <v>100</v>
      </c>
    </row>
    <row r="157" spans="1:9" x14ac:dyDescent="0.25">
      <c r="A157" s="3" t="s">
        <v>278</v>
      </c>
      <c r="B157" t="s">
        <v>279</v>
      </c>
      <c r="D157" s="4">
        <v>2</v>
      </c>
      <c r="E157" s="4" t="s">
        <v>185</v>
      </c>
      <c r="F157" s="4">
        <v>2</v>
      </c>
      <c r="G157" s="4">
        <v>3</v>
      </c>
      <c r="H157" t="s">
        <v>213</v>
      </c>
      <c r="I157" s="1" t="s">
        <v>213</v>
      </c>
    </row>
    <row r="158" spans="1:9" x14ac:dyDescent="0.25">
      <c r="A158" s="3" t="s">
        <v>280</v>
      </c>
      <c r="B158" t="s">
        <v>281</v>
      </c>
      <c r="D158" s="4">
        <v>2</v>
      </c>
      <c r="E158" s="4" t="s">
        <v>185</v>
      </c>
      <c r="F158" s="4">
        <v>2</v>
      </c>
      <c r="G158" s="4">
        <v>2</v>
      </c>
      <c r="H158" t="s">
        <v>205</v>
      </c>
      <c r="I158" s="1" t="s">
        <v>205</v>
      </c>
    </row>
    <row r="159" spans="1:9" x14ac:dyDescent="0.25">
      <c r="A159" s="3" t="s">
        <v>282</v>
      </c>
      <c r="B159" t="s">
        <v>283</v>
      </c>
      <c r="D159" s="4">
        <v>3</v>
      </c>
      <c r="E159" s="4" t="s">
        <v>192</v>
      </c>
      <c r="F159" s="4">
        <v>3</v>
      </c>
      <c r="G159" s="4">
        <v>3</v>
      </c>
      <c r="H159" t="s">
        <v>100</v>
      </c>
      <c r="I159" s="1" t="s">
        <v>100</v>
      </c>
    </row>
    <row r="161" spans="1:9" x14ac:dyDescent="0.25">
      <c r="A161" s="3" t="s">
        <v>410</v>
      </c>
      <c r="B161" t="s">
        <v>384</v>
      </c>
      <c r="C161" s="4">
        <v>4</v>
      </c>
      <c r="D161" s="4" t="s">
        <v>208</v>
      </c>
      <c r="E161" s="4">
        <v>3</v>
      </c>
      <c r="F161" s="4">
        <v>4</v>
      </c>
      <c r="H161" t="s">
        <v>102</v>
      </c>
      <c r="I161" s="1" t="s">
        <v>102</v>
      </c>
    </row>
    <row r="162" spans="1:9" x14ac:dyDescent="0.25">
      <c r="A162" s="3" t="s">
        <v>411</v>
      </c>
      <c r="B162" t="s">
        <v>112</v>
      </c>
      <c r="C162" s="4">
        <v>2</v>
      </c>
      <c r="D162" s="4" t="s">
        <v>185</v>
      </c>
      <c r="E162" s="4">
        <v>2</v>
      </c>
      <c r="F162" s="4">
        <v>4</v>
      </c>
      <c r="H162" t="s">
        <v>100</v>
      </c>
      <c r="I162" s="1" t="s">
        <v>100</v>
      </c>
    </row>
    <row r="163" spans="1:9" x14ac:dyDescent="0.25">
      <c r="A163" s="3" t="s">
        <v>412</v>
      </c>
      <c r="B163" t="s">
        <v>413</v>
      </c>
      <c r="C163" s="4">
        <v>3</v>
      </c>
      <c r="D163" s="4" t="s">
        <v>192</v>
      </c>
      <c r="E163" s="4">
        <v>3</v>
      </c>
      <c r="F163" s="4">
        <v>3</v>
      </c>
      <c r="H163" t="s">
        <v>151</v>
      </c>
      <c r="I163" s="1" t="s">
        <v>151</v>
      </c>
    </row>
    <row r="164" spans="1:9" x14ac:dyDescent="0.25">
      <c r="A164" s="3" t="s">
        <v>414</v>
      </c>
      <c r="B164" t="s">
        <v>390</v>
      </c>
      <c r="C164" s="4">
        <v>2</v>
      </c>
      <c r="D164" s="4" t="s">
        <v>185</v>
      </c>
      <c r="E164" s="4">
        <v>2</v>
      </c>
      <c r="F164" s="4">
        <v>4</v>
      </c>
      <c r="H164" t="s">
        <v>143</v>
      </c>
      <c r="I164" s="1" t="s">
        <v>143</v>
      </c>
    </row>
    <row r="165" spans="1:9" x14ac:dyDescent="0.25">
      <c r="A165" s="3" t="s">
        <v>415</v>
      </c>
      <c r="B165" t="s">
        <v>416</v>
      </c>
      <c r="C165" s="4">
        <v>3</v>
      </c>
      <c r="D165" s="4" t="s">
        <v>200</v>
      </c>
      <c r="E165" s="4">
        <v>3</v>
      </c>
      <c r="F165" s="4">
        <v>3</v>
      </c>
      <c r="H165" t="s">
        <v>100</v>
      </c>
      <c r="I165" s="1" t="s">
        <v>100</v>
      </c>
    </row>
    <row r="166" spans="1:9" x14ac:dyDescent="0.25">
      <c r="A166" s="3" t="s">
        <v>417</v>
      </c>
      <c r="B166" t="s">
        <v>55</v>
      </c>
      <c r="C166" s="4">
        <v>2</v>
      </c>
      <c r="D166" s="4" t="s">
        <v>303</v>
      </c>
      <c r="E166" s="4">
        <v>2</v>
      </c>
      <c r="F166" s="4">
        <v>2</v>
      </c>
      <c r="H166" t="s">
        <v>40</v>
      </c>
      <c r="I166" s="1" t="s">
        <v>40</v>
      </c>
    </row>
    <row r="167" spans="1:9" x14ac:dyDescent="0.25">
      <c r="A167" s="3" t="s">
        <v>418</v>
      </c>
      <c r="B167" t="s">
        <v>51</v>
      </c>
      <c r="C167" s="4">
        <v>2</v>
      </c>
      <c r="D167" s="4" t="s">
        <v>185</v>
      </c>
      <c r="E167" s="4">
        <v>2</v>
      </c>
      <c r="F167" s="4">
        <v>4</v>
      </c>
      <c r="H167" t="s">
        <v>481</v>
      </c>
      <c r="I167" s="1" t="s">
        <v>481</v>
      </c>
    </row>
    <row r="168" spans="1:9" x14ac:dyDescent="0.25">
      <c r="A168" s="3" t="s">
        <v>419</v>
      </c>
      <c r="B168" t="s">
        <v>420</v>
      </c>
      <c r="C168" s="4">
        <v>3</v>
      </c>
      <c r="D168" s="4" t="s">
        <v>192</v>
      </c>
      <c r="E168" s="4">
        <v>3</v>
      </c>
      <c r="F168" s="4">
        <v>4</v>
      </c>
      <c r="H168" t="s">
        <v>481</v>
      </c>
      <c r="I168" s="1" t="s">
        <v>481</v>
      </c>
    </row>
    <row r="169" spans="1:9" x14ac:dyDescent="0.25">
      <c r="A169" s="3" t="s">
        <v>421</v>
      </c>
      <c r="B169" t="s">
        <v>422</v>
      </c>
      <c r="C169" s="4">
        <v>3</v>
      </c>
      <c r="D169" s="4" t="s">
        <v>200</v>
      </c>
      <c r="E169" s="4">
        <v>3</v>
      </c>
      <c r="F169" s="4">
        <v>3</v>
      </c>
      <c r="H169" t="s">
        <v>486</v>
      </c>
      <c r="I169" s="1" t="s">
        <v>486</v>
      </c>
    </row>
    <row r="171" spans="1:9" x14ac:dyDescent="0.25">
      <c r="A171" s="3" t="s">
        <v>423</v>
      </c>
      <c r="B171" t="s">
        <v>424</v>
      </c>
      <c r="C171" s="4">
        <v>3</v>
      </c>
      <c r="D171" s="4" t="s">
        <v>200</v>
      </c>
      <c r="E171" s="4">
        <v>3</v>
      </c>
      <c r="F171" s="4">
        <v>4</v>
      </c>
      <c r="H171" t="s">
        <v>151</v>
      </c>
      <c r="I171" s="1" t="s">
        <v>151</v>
      </c>
    </row>
    <row r="172" spans="1:9" x14ac:dyDescent="0.25">
      <c r="A172" s="3" t="s">
        <v>425</v>
      </c>
      <c r="B172" t="s">
        <v>426</v>
      </c>
      <c r="C172" s="4">
        <v>2</v>
      </c>
      <c r="D172" s="4" t="s">
        <v>185</v>
      </c>
      <c r="E172" s="4">
        <v>2</v>
      </c>
      <c r="F172" s="4">
        <v>4</v>
      </c>
      <c r="H172" t="s">
        <v>101</v>
      </c>
      <c r="I172" s="1" t="s">
        <v>101</v>
      </c>
    </row>
    <row r="173" spans="1:9" x14ac:dyDescent="0.25">
      <c r="A173" s="3" t="s">
        <v>427</v>
      </c>
      <c r="B173" t="s">
        <v>428</v>
      </c>
      <c r="C173" s="4">
        <v>3</v>
      </c>
      <c r="D173" s="4" t="s">
        <v>192</v>
      </c>
      <c r="E173" s="4">
        <v>3</v>
      </c>
      <c r="F173" s="4">
        <v>4</v>
      </c>
      <c r="H173" t="s">
        <v>195</v>
      </c>
      <c r="I173" s="1" t="s">
        <v>195</v>
      </c>
    </row>
    <row r="174" spans="1:9" x14ac:dyDescent="0.25">
      <c r="A174" s="3" t="s">
        <v>429</v>
      </c>
      <c r="B174" t="s">
        <v>430</v>
      </c>
      <c r="C174" s="4">
        <v>2</v>
      </c>
      <c r="D174" s="4" t="s">
        <v>185</v>
      </c>
      <c r="E174" s="4">
        <v>2</v>
      </c>
      <c r="F174" s="4">
        <v>4</v>
      </c>
      <c r="H174" t="s">
        <v>102</v>
      </c>
      <c r="I174" s="1" t="s">
        <v>102</v>
      </c>
    </row>
    <row r="175" spans="1:9" x14ac:dyDescent="0.25">
      <c r="A175" s="3" t="s">
        <v>431</v>
      </c>
      <c r="B175" t="s">
        <v>432</v>
      </c>
      <c r="C175" s="4">
        <v>3</v>
      </c>
      <c r="D175" s="4" t="s">
        <v>192</v>
      </c>
      <c r="E175" s="4">
        <v>3</v>
      </c>
      <c r="F175" s="4">
        <v>4</v>
      </c>
      <c r="H175" t="s">
        <v>102</v>
      </c>
      <c r="I175" s="1" t="s">
        <v>102</v>
      </c>
    </row>
    <row r="176" spans="1:9" x14ac:dyDescent="0.25">
      <c r="A176" s="3" t="s">
        <v>433</v>
      </c>
      <c r="B176" t="s">
        <v>434</v>
      </c>
      <c r="C176" s="4">
        <v>3</v>
      </c>
      <c r="D176" s="4" t="s">
        <v>189</v>
      </c>
      <c r="E176" s="4">
        <v>2</v>
      </c>
      <c r="F176" s="4">
        <v>4</v>
      </c>
      <c r="H176" t="s">
        <v>152</v>
      </c>
      <c r="I176" s="1" t="s">
        <v>152</v>
      </c>
    </row>
    <row r="177" spans="1:9" x14ac:dyDescent="0.25">
      <c r="A177" s="3" t="s">
        <v>488</v>
      </c>
      <c r="B177" t="s">
        <v>489</v>
      </c>
      <c r="C177" s="4">
        <v>2</v>
      </c>
      <c r="H177" t="s">
        <v>102</v>
      </c>
      <c r="I177" s="1" t="s">
        <v>102</v>
      </c>
    </row>
    <row r="178" spans="1:9" x14ac:dyDescent="0.25">
      <c r="A178" s="3" t="s">
        <v>490</v>
      </c>
      <c r="B178" t="s">
        <v>483</v>
      </c>
      <c r="C178" s="4">
        <v>2</v>
      </c>
      <c r="H178" t="s">
        <v>100</v>
      </c>
      <c r="I178" s="1" t="s">
        <v>100</v>
      </c>
    </row>
    <row r="179" spans="1:9" x14ac:dyDescent="0.25">
      <c r="A179" s="3" t="s">
        <v>491</v>
      </c>
      <c r="B179" t="s">
        <v>492</v>
      </c>
      <c r="C179" s="4">
        <v>2</v>
      </c>
      <c r="H179" t="s">
        <v>481</v>
      </c>
      <c r="I179" s="1" t="s">
        <v>481</v>
      </c>
    </row>
    <row r="181" spans="1:9" x14ac:dyDescent="0.25">
      <c r="A181" s="3" t="s">
        <v>289</v>
      </c>
      <c r="B181" t="s">
        <v>297</v>
      </c>
      <c r="D181" s="4">
        <v>3</v>
      </c>
      <c r="E181" s="4" t="s">
        <v>192</v>
      </c>
      <c r="F181" s="4">
        <v>3</v>
      </c>
      <c r="G181" s="4">
        <v>3</v>
      </c>
      <c r="H181" t="s">
        <v>223</v>
      </c>
    </row>
    <row r="182" spans="1:9" x14ac:dyDescent="0.25">
      <c r="A182" s="3" t="s">
        <v>284</v>
      </c>
      <c r="B182" t="s">
        <v>298</v>
      </c>
      <c r="D182" s="4">
        <v>4</v>
      </c>
      <c r="E182" s="4" t="s">
        <v>299</v>
      </c>
      <c r="F182" s="4">
        <v>4</v>
      </c>
      <c r="G182" s="4">
        <v>7</v>
      </c>
      <c r="H182" t="s">
        <v>143</v>
      </c>
    </row>
    <row r="183" spans="1:9" x14ac:dyDescent="0.25">
      <c r="A183" s="3" t="s">
        <v>285</v>
      </c>
      <c r="B183" t="s">
        <v>300</v>
      </c>
      <c r="D183" s="4">
        <v>4</v>
      </c>
      <c r="E183" s="4" t="s">
        <v>208</v>
      </c>
      <c r="F183" s="4">
        <v>3</v>
      </c>
      <c r="G183" s="4">
        <v>3</v>
      </c>
      <c r="H183" t="s">
        <v>190</v>
      </c>
    </row>
    <row r="184" spans="1:9" x14ac:dyDescent="0.25">
      <c r="A184" s="3" t="s">
        <v>286</v>
      </c>
      <c r="B184" t="s">
        <v>301</v>
      </c>
      <c r="D184" s="4">
        <v>2</v>
      </c>
      <c r="E184" s="4" t="s">
        <v>185</v>
      </c>
      <c r="F184" s="4">
        <v>2</v>
      </c>
      <c r="G184" s="4">
        <v>2</v>
      </c>
      <c r="H184" t="s">
        <v>190</v>
      </c>
    </row>
    <row r="185" spans="1:9" x14ac:dyDescent="0.25">
      <c r="A185" s="3" t="s">
        <v>288</v>
      </c>
      <c r="B185" t="s">
        <v>302</v>
      </c>
      <c r="D185" s="4">
        <v>2</v>
      </c>
      <c r="E185" s="4" t="s">
        <v>303</v>
      </c>
      <c r="F185" s="4">
        <v>2</v>
      </c>
      <c r="G185" s="4">
        <v>3</v>
      </c>
      <c r="H185" t="s">
        <v>304</v>
      </c>
    </row>
    <row r="186" spans="1:9" x14ac:dyDescent="0.25">
      <c r="A186" s="3" t="s">
        <v>287</v>
      </c>
      <c r="B186" t="s">
        <v>305</v>
      </c>
      <c r="D186" s="4">
        <v>4</v>
      </c>
      <c r="E186" s="4" t="s">
        <v>182</v>
      </c>
      <c r="F186" s="4">
        <v>4</v>
      </c>
      <c r="G186" s="4">
        <v>6</v>
      </c>
      <c r="H186" t="s">
        <v>155</v>
      </c>
    </row>
    <row r="187" spans="1:9" x14ac:dyDescent="0.25">
      <c r="A187" s="3" t="s">
        <v>296</v>
      </c>
      <c r="B187" t="s">
        <v>306</v>
      </c>
      <c r="D187" s="4">
        <v>3</v>
      </c>
      <c r="E187" s="4" t="s">
        <v>192</v>
      </c>
      <c r="F187" s="4">
        <v>3</v>
      </c>
      <c r="G187" s="4">
        <v>4</v>
      </c>
      <c r="H187" t="s">
        <v>223</v>
      </c>
    </row>
    <row r="188" spans="1:9" x14ac:dyDescent="0.25">
      <c r="A188" s="3" t="s">
        <v>295</v>
      </c>
      <c r="B188" t="s">
        <v>307</v>
      </c>
      <c r="D188" s="4">
        <v>3</v>
      </c>
      <c r="E188" s="4" t="s">
        <v>192</v>
      </c>
      <c r="F188" s="4">
        <v>3</v>
      </c>
      <c r="G188" s="4">
        <v>2</v>
      </c>
      <c r="H188" t="s">
        <v>308</v>
      </c>
    </row>
    <row r="190" spans="1:9" x14ac:dyDescent="0.25">
      <c r="A190" s="3" t="s">
        <v>290</v>
      </c>
      <c r="B190" t="s">
        <v>309</v>
      </c>
      <c r="D190" s="4">
        <v>4</v>
      </c>
      <c r="E190" s="4" t="s">
        <v>182</v>
      </c>
      <c r="F190" s="4">
        <v>4</v>
      </c>
      <c r="G190" s="4">
        <v>4</v>
      </c>
      <c r="H190" t="s">
        <v>166</v>
      </c>
    </row>
    <row r="191" spans="1:9" x14ac:dyDescent="0.25">
      <c r="A191" s="3" t="s">
        <v>291</v>
      </c>
      <c r="B191" t="s">
        <v>493</v>
      </c>
      <c r="D191" s="4">
        <v>4</v>
      </c>
      <c r="E191" s="4" t="s">
        <v>182</v>
      </c>
      <c r="F191" s="4">
        <v>4</v>
      </c>
      <c r="G191" s="4">
        <v>5</v>
      </c>
      <c r="H191" t="s">
        <v>166</v>
      </c>
    </row>
    <row r="192" spans="1:9" x14ac:dyDescent="0.25">
      <c r="A192" s="3" t="s">
        <v>494</v>
      </c>
      <c r="B192" t="s">
        <v>495</v>
      </c>
      <c r="D192" s="4">
        <v>4</v>
      </c>
      <c r="E192" s="4" t="s">
        <v>182</v>
      </c>
      <c r="F192" s="4">
        <v>4</v>
      </c>
      <c r="G192" s="4">
        <v>5</v>
      </c>
      <c r="H192" t="s">
        <v>166</v>
      </c>
    </row>
    <row r="193" spans="1:8" x14ac:dyDescent="0.25">
      <c r="A193" s="3" t="s">
        <v>293</v>
      </c>
      <c r="B193" t="s">
        <v>310</v>
      </c>
      <c r="D193" s="4">
        <v>4</v>
      </c>
      <c r="E193" s="4" t="s">
        <v>182</v>
      </c>
      <c r="F193" s="4">
        <v>4</v>
      </c>
      <c r="G193" s="4">
        <v>4</v>
      </c>
      <c r="H193" t="s">
        <v>344</v>
      </c>
    </row>
    <row r="194" spans="1:8" x14ac:dyDescent="0.25">
      <c r="A194" s="3" t="s">
        <v>294</v>
      </c>
      <c r="B194" t="s">
        <v>311</v>
      </c>
      <c r="D194" s="4">
        <v>4</v>
      </c>
      <c r="E194" s="4" t="s">
        <v>182</v>
      </c>
      <c r="F194" s="4">
        <v>4</v>
      </c>
      <c r="G194" s="4">
        <v>5</v>
      </c>
      <c r="H194" t="s">
        <v>155</v>
      </c>
    </row>
    <row r="195" spans="1:8" x14ac:dyDescent="0.25">
      <c r="A195" s="3" t="s">
        <v>292</v>
      </c>
      <c r="B195" t="s">
        <v>496</v>
      </c>
      <c r="D195" s="4">
        <v>4</v>
      </c>
      <c r="E195" s="4" t="s">
        <v>208</v>
      </c>
      <c r="F195" s="4">
        <v>3</v>
      </c>
      <c r="G195" s="4">
        <v>4</v>
      </c>
      <c r="H195" t="s">
        <v>344</v>
      </c>
    </row>
    <row r="196" spans="1:8" x14ac:dyDescent="0.25">
      <c r="A196" s="3" t="s">
        <v>497</v>
      </c>
      <c r="B196" t="s">
        <v>498</v>
      </c>
      <c r="D196" s="4">
        <v>4</v>
      </c>
      <c r="E196" s="4" t="s">
        <v>208</v>
      </c>
      <c r="F196" s="4">
        <v>3</v>
      </c>
      <c r="G196" s="4">
        <v>4</v>
      </c>
      <c r="H196" t="s">
        <v>344</v>
      </c>
    </row>
    <row r="198" spans="1:8" x14ac:dyDescent="0.25">
      <c r="A198" s="3" t="s">
        <v>435</v>
      </c>
      <c r="B198" t="s">
        <v>187</v>
      </c>
      <c r="C198" s="4">
        <v>3</v>
      </c>
      <c r="D198" s="4" t="s">
        <v>200</v>
      </c>
      <c r="E198" s="4">
        <v>3</v>
      </c>
      <c r="F198" s="4">
        <v>6</v>
      </c>
      <c r="H198" t="s">
        <v>143</v>
      </c>
    </row>
    <row r="199" spans="1:8" x14ac:dyDescent="0.25">
      <c r="A199" s="3" t="s">
        <v>499</v>
      </c>
      <c r="B199" t="s">
        <v>500</v>
      </c>
      <c r="C199" s="4">
        <v>4</v>
      </c>
      <c r="D199" s="4" t="s">
        <v>182</v>
      </c>
      <c r="E199" s="4">
        <v>4</v>
      </c>
      <c r="F199" s="4">
        <v>6</v>
      </c>
      <c r="H199" t="s">
        <v>166</v>
      </c>
    </row>
    <row r="200" spans="1:8" x14ac:dyDescent="0.25">
      <c r="A200" s="3" t="s">
        <v>501</v>
      </c>
      <c r="B200" t="s">
        <v>502</v>
      </c>
      <c r="C200" s="4">
        <v>2</v>
      </c>
      <c r="D200" s="4" t="s">
        <v>185</v>
      </c>
      <c r="E200" s="4">
        <v>2</v>
      </c>
      <c r="F200" s="4">
        <v>3</v>
      </c>
      <c r="H200" t="s">
        <v>344</v>
      </c>
    </row>
    <row r="201" spans="1:8" x14ac:dyDescent="0.25">
      <c r="A201" s="3" t="s">
        <v>436</v>
      </c>
      <c r="B201" t="s">
        <v>437</v>
      </c>
      <c r="C201" s="4">
        <v>2</v>
      </c>
      <c r="D201" s="4" t="s">
        <v>185</v>
      </c>
      <c r="E201" s="4">
        <v>2</v>
      </c>
      <c r="F201" s="4">
        <v>3</v>
      </c>
      <c r="H201" t="s">
        <v>152</v>
      </c>
    </row>
    <row r="202" spans="1:8" x14ac:dyDescent="0.25">
      <c r="A202" s="3" t="s">
        <v>438</v>
      </c>
      <c r="B202" t="s">
        <v>59</v>
      </c>
      <c r="C202" s="4">
        <v>2</v>
      </c>
      <c r="D202" s="4" t="s">
        <v>185</v>
      </c>
      <c r="E202" s="4">
        <v>2</v>
      </c>
      <c r="F202" s="4">
        <v>3</v>
      </c>
      <c r="H202" t="s">
        <v>223</v>
      </c>
    </row>
    <row r="203" spans="1:8" x14ac:dyDescent="0.25">
      <c r="A203" s="3" t="s">
        <v>439</v>
      </c>
      <c r="B203" t="s">
        <v>440</v>
      </c>
      <c r="C203" s="4">
        <v>3</v>
      </c>
      <c r="D203" s="4" t="s">
        <v>192</v>
      </c>
      <c r="E203" s="4">
        <v>3</v>
      </c>
      <c r="F203" s="4">
        <v>3</v>
      </c>
      <c r="H203" t="s">
        <v>223</v>
      </c>
    </row>
    <row r="205" spans="1:8" x14ac:dyDescent="0.25">
      <c r="A205" s="3" t="s">
        <v>476</v>
      </c>
      <c r="B205" t="s">
        <v>477</v>
      </c>
      <c r="C205" s="4">
        <v>4</v>
      </c>
      <c r="D205" s="4" t="s">
        <v>182</v>
      </c>
      <c r="E205" s="4">
        <v>4</v>
      </c>
      <c r="F205" s="4">
        <v>4</v>
      </c>
      <c r="H205" t="s">
        <v>344</v>
      </c>
    </row>
    <row r="206" spans="1:8" x14ac:dyDescent="0.25">
      <c r="A206" s="3" t="s">
        <v>441</v>
      </c>
      <c r="B206" t="s">
        <v>442</v>
      </c>
      <c r="C206" s="4">
        <v>4</v>
      </c>
      <c r="D206" s="4" t="s">
        <v>182</v>
      </c>
      <c r="E206" s="4">
        <v>4</v>
      </c>
      <c r="F206" s="4">
        <v>5</v>
      </c>
      <c r="H206" t="s">
        <v>166</v>
      </c>
    </row>
    <row r="207" spans="1:8" x14ac:dyDescent="0.25">
      <c r="A207" s="3" t="s">
        <v>443</v>
      </c>
      <c r="B207" t="s">
        <v>444</v>
      </c>
      <c r="C207" s="4">
        <v>4</v>
      </c>
      <c r="D207" s="4" t="s">
        <v>182</v>
      </c>
      <c r="E207" s="4">
        <v>4</v>
      </c>
      <c r="F207" s="4">
        <v>6</v>
      </c>
      <c r="H207" t="s">
        <v>155</v>
      </c>
    </row>
    <row r="208" spans="1:8" x14ac:dyDescent="0.25">
      <c r="A208" s="3" t="s">
        <v>445</v>
      </c>
      <c r="B208" t="s">
        <v>446</v>
      </c>
      <c r="C208" s="4">
        <v>4</v>
      </c>
      <c r="D208" s="4" t="s">
        <v>208</v>
      </c>
      <c r="E208" s="4">
        <v>3</v>
      </c>
      <c r="F208" s="4">
        <v>5</v>
      </c>
      <c r="H208" t="s">
        <v>152</v>
      </c>
    </row>
    <row r="209" spans="1:8" x14ac:dyDescent="0.25">
      <c r="A209" s="3" t="s">
        <v>447</v>
      </c>
      <c r="B209" t="s">
        <v>448</v>
      </c>
      <c r="C209" s="4">
        <v>4</v>
      </c>
      <c r="D209" s="4" t="s">
        <v>208</v>
      </c>
      <c r="E209" s="4">
        <v>3</v>
      </c>
      <c r="F209" s="4">
        <v>5</v>
      </c>
      <c r="H209" t="s">
        <v>344</v>
      </c>
    </row>
    <row r="210" spans="1:8" x14ac:dyDescent="0.25">
      <c r="A210" s="3" t="s">
        <v>503</v>
      </c>
      <c r="B210" t="s">
        <v>504</v>
      </c>
      <c r="C210" s="4">
        <v>4</v>
      </c>
      <c r="D210" s="4" t="s">
        <v>208</v>
      </c>
      <c r="E210" s="4">
        <v>3</v>
      </c>
      <c r="F210" s="4">
        <v>5</v>
      </c>
      <c r="H210" t="s">
        <v>154</v>
      </c>
    </row>
    <row r="212" spans="1:8" x14ac:dyDescent="0.25">
      <c r="A212" s="3" t="s">
        <v>313</v>
      </c>
      <c r="B212" t="s">
        <v>300</v>
      </c>
      <c r="D212" s="4">
        <v>3</v>
      </c>
      <c r="E212" s="4" t="s">
        <v>192</v>
      </c>
      <c r="F212" s="4">
        <v>3</v>
      </c>
      <c r="G212" s="4">
        <v>3</v>
      </c>
      <c r="H212" t="s">
        <v>304</v>
      </c>
    </row>
    <row r="213" spans="1:8" x14ac:dyDescent="0.25">
      <c r="A213" s="3" t="s">
        <v>314</v>
      </c>
      <c r="B213" t="s">
        <v>59</v>
      </c>
      <c r="D213" s="4">
        <v>2</v>
      </c>
      <c r="E213" s="4" t="s">
        <v>185</v>
      </c>
      <c r="F213" s="4">
        <v>2</v>
      </c>
      <c r="G213" s="4">
        <v>3</v>
      </c>
      <c r="H213" t="s">
        <v>223</v>
      </c>
    </row>
    <row r="214" spans="1:8" x14ac:dyDescent="0.25">
      <c r="A214" s="3" t="s">
        <v>315</v>
      </c>
      <c r="B214" t="s">
        <v>298</v>
      </c>
      <c r="D214" s="4">
        <v>4</v>
      </c>
      <c r="E214" s="4" t="s">
        <v>299</v>
      </c>
      <c r="F214" s="4">
        <v>4</v>
      </c>
      <c r="G214" s="4">
        <v>7</v>
      </c>
      <c r="H214" t="s">
        <v>143</v>
      </c>
    </row>
    <row r="215" spans="1:8" x14ac:dyDescent="0.25">
      <c r="A215" s="3" t="s">
        <v>316</v>
      </c>
      <c r="B215" t="s">
        <v>301</v>
      </c>
      <c r="D215" s="4">
        <v>2</v>
      </c>
      <c r="E215" s="4" t="s">
        <v>185</v>
      </c>
      <c r="F215" s="4">
        <v>2</v>
      </c>
      <c r="G215" s="4">
        <v>2</v>
      </c>
      <c r="H215" t="s">
        <v>190</v>
      </c>
    </row>
    <row r="216" spans="1:8" x14ac:dyDescent="0.25">
      <c r="A216" s="3" t="s">
        <v>317</v>
      </c>
      <c r="B216" t="s">
        <v>318</v>
      </c>
      <c r="D216" s="4">
        <v>3</v>
      </c>
      <c r="E216" s="4" t="s">
        <v>192</v>
      </c>
      <c r="F216" s="4">
        <v>3</v>
      </c>
      <c r="G216" s="4">
        <v>3</v>
      </c>
      <c r="H216" t="s">
        <v>304</v>
      </c>
    </row>
    <row r="217" spans="1:8" x14ac:dyDescent="0.25">
      <c r="A217" s="3" t="s">
        <v>319</v>
      </c>
      <c r="B217" t="s">
        <v>305</v>
      </c>
      <c r="D217" s="4">
        <v>4</v>
      </c>
      <c r="E217" s="4" t="s">
        <v>182</v>
      </c>
      <c r="F217" s="4">
        <v>4</v>
      </c>
      <c r="G217" s="4">
        <v>6</v>
      </c>
      <c r="H217" t="s">
        <v>155</v>
      </c>
    </row>
    <row r="219" spans="1:8" x14ac:dyDescent="0.25">
      <c r="A219" s="3" t="s">
        <v>320</v>
      </c>
      <c r="B219" t="s">
        <v>321</v>
      </c>
      <c r="D219" s="4">
        <v>3</v>
      </c>
      <c r="E219" s="4" t="s">
        <v>192</v>
      </c>
      <c r="F219" s="4">
        <v>3</v>
      </c>
      <c r="G219" s="4">
        <v>2</v>
      </c>
      <c r="H219" t="s">
        <v>304</v>
      </c>
    </row>
    <row r="220" spans="1:8" x14ac:dyDescent="0.25">
      <c r="A220" s="3" t="s">
        <v>322</v>
      </c>
      <c r="B220" t="s">
        <v>323</v>
      </c>
      <c r="D220" s="4">
        <v>3</v>
      </c>
      <c r="E220" s="4" t="s">
        <v>192</v>
      </c>
      <c r="F220" s="4">
        <v>3</v>
      </c>
      <c r="G220" s="4">
        <v>4</v>
      </c>
      <c r="H220" t="s">
        <v>308</v>
      </c>
    </row>
    <row r="221" spans="1:8" x14ac:dyDescent="0.25">
      <c r="A221" s="3" t="s">
        <v>324</v>
      </c>
      <c r="B221" t="s">
        <v>325</v>
      </c>
      <c r="D221" s="4">
        <v>4</v>
      </c>
      <c r="E221" s="4" t="s">
        <v>208</v>
      </c>
      <c r="F221" s="4">
        <v>3</v>
      </c>
      <c r="G221" s="4">
        <v>4</v>
      </c>
      <c r="H221" t="s">
        <v>308</v>
      </c>
    </row>
    <row r="222" spans="1:8" x14ac:dyDescent="0.25">
      <c r="A222" s="3" t="s">
        <v>326</v>
      </c>
      <c r="B222" t="s">
        <v>327</v>
      </c>
      <c r="D222" s="4">
        <v>3</v>
      </c>
      <c r="E222" s="4" t="s">
        <v>192</v>
      </c>
      <c r="F222" s="4">
        <v>3</v>
      </c>
      <c r="G222" s="4">
        <v>4</v>
      </c>
      <c r="H222" t="s">
        <v>308</v>
      </c>
    </row>
    <row r="223" spans="1:8" x14ac:dyDescent="0.25">
      <c r="A223" s="3" t="s">
        <v>328</v>
      </c>
      <c r="B223" t="s">
        <v>329</v>
      </c>
      <c r="D223" s="4">
        <v>4</v>
      </c>
      <c r="E223" s="4" t="s">
        <v>208</v>
      </c>
      <c r="F223" s="4">
        <v>3</v>
      </c>
      <c r="G223" s="4">
        <v>5</v>
      </c>
      <c r="H223" t="s">
        <v>155</v>
      </c>
    </row>
    <row r="224" spans="1:8" x14ac:dyDescent="0.25">
      <c r="A224" s="3" t="s">
        <v>330</v>
      </c>
      <c r="B224" t="s">
        <v>331</v>
      </c>
      <c r="D224" s="4">
        <v>4</v>
      </c>
      <c r="E224" s="4" t="s">
        <v>208</v>
      </c>
      <c r="F224" s="4">
        <v>3</v>
      </c>
      <c r="G224" s="4">
        <v>5</v>
      </c>
      <c r="H224" t="s">
        <v>308</v>
      </c>
    </row>
    <row r="225" spans="1:8" x14ac:dyDescent="0.25">
      <c r="A225" s="3" t="s">
        <v>332</v>
      </c>
      <c r="B225" t="s">
        <v>312</v>
      </c>
      <c r="D225" s="4">
        <v>4</v>
      </c>
      <c r="E225" s="4" t="s">
        <v>208</v>
      </c>
      <c r="F225" s="4">
        <v>3</v>
      </c>
      <c r="G225" s="4">
        <v>4</v>
      </c>
      <c r="H225" t="s">
        <v>344</v>
      </c>
    </row>
    <row r="227" spans="1:8" x14ac:dyDescent="0.25">
      <c r="A227" s="3" t="s">
        <v>449</v>
      </c>
      <c r="B227" t="s">
        <v>450</v>
      </c>
      <c r="C227" s="4">
        <v>3</v>
      </c>
      <c r="D227" s="4" t="s">
        <v>192</v>
      </c>
      <c r="E227" s="4">
        <v>3</v>
      </c>
      <c r="F227" s="4">
        <v>4</v>
      </c>
      <c r="H227" t="s">
        <v>344</v>
      </c>
    </row>
    <row r="228" spans="1:8" x14ac:dyDescent="0.25">
      <c r="A228" s="3" t="s">
        <v>451</v>
      </c>
      <c r="B228" t="s">
        <v>297</v>
      </c>
      <c r="C228" s="4">
        <v>3</v>
      </c>
      <c r="D228" s="4" t="s">
        <v>192</v>
      </c>
      <c r="E228" s="4">
        <v>3</v>
      </c>
      <c r="F228" s="4">
        <v>3</v>
      </c>
      <c r="H228" t="s">
        <v>223</v>
      </c>
    </row>
    <row r="229" spans="1:8" x14ac:dyDescent="0.25">
      <c r="A229" s="3" t="s">
        <v>452</v>
      </c>
      <c r="B229" t="s">
        <v>453</v>
      </c>
      <c r="C229" s="4">
        <v>4</v>
      </c>
      <c r="D229" s="4" t="s">
        <v>182</v>
      </c>
      <c r="E229" s="4">
        <v>4</v>
      </c>
      <c r="F229" s="4">
        <v>6</v>
      </c>
      <c r="H229" t="s">
        <v>154</v>
      </c>
    </row>
    <row r="230" spans="1:8" x14ac:dyDescent="0.25">
      <c r="A230" s="3" t="s">
        <v>454</v>
      </c>
      <c r="B230" t="s">
        <v>455</v>
      </c>
      <c r="C230" s="4">
        <v>3</v>
      </c>
      <c r="D230" s="4" t="s">
        <v>192</v>
      </c>
      <c r="E230" s="4">
        <v>3</v>
      </c>
      <c r="F230" s="4">
        <v>2</v>
      </c>
      <c r="H230" t="s">
        <v>153</v>
      </c>
    </row>
    <row r="231" spans="1:8" x14ac:dyDescent="0.25">
      <c r="A231" s="3" t="s">
        <v>456</v>
      </c>
      <c r="B231" t="s">
        <v>437</v>
      </c>
      <c r="C231" s="4">
        <v>2</v>
      </c>
      <c r="D231" s="4" t="s">
        <v>185</v>
      </c>
      <c r="E231" s="4">
        <v>2</v>
      </c>
      <c r="F231" s="4">
        <v>3</v>
      </c>
      <c r="H231" t="s">
        <v>152</v>
      </c>
    </row>
    <row r="232" spans="1:8" x14ac:dyDescent="0.25">
      <c r="A232" s="3" t="s">
        <v>457</v>
      </c>
      <c r="B232" t="s">
        <v>458</v>
      </c>
      <c r="C232" s="4">
        <v>3</v>
      </c>
      <c r="D232" s="4" t="s">
        <v>192</v>
      </c>
      <c r="E232" s="4">
        <v>3</v>
      </c>
      <c r="F232" s="4">
        <v>3</v>
      </c>
      <c r="H232" t="s">
        <v>155</v>
      </c>
    </row>
    <row r="233" spans="1:8" x14ac:dyDescent="0.25">
      <c r="A233" s="3" t="s">
        <v>459</v>
      </c>
      <c r="B233" t="s">
        <v>460</v>
      </c>
      <c r="C233" s="4">
        <v>2</v>
      </c>
      <c r="D233" s="4" t="s">
        <v>185</v>
      </c>
      <c r="E233" s="4">
        <v>2</v>
      </c>
      <c r="F233" s="4">
        <v>3</v>
      </c>
      <c r="H233" t="s">
        <v>486</v>
      </c>
    </row>
    <row r="235" spans="1:8" x14ac:dyDescent="0.25">
      <c r="A235" s="3" t="s">
        <v>461</v>
      </c>
      <c r="B235" t="s">
        <v>462</v>
      </c>
      <c r="C235" s="4">
        <v>3</v>
      </c>
      <c r="D235" s="4" t="s">
        <v>192</v>
      </c>
      <c r="E235" s="4">
        <v>3</v>
      </c>
      <c r="F235" s="4">
        <v>5</v>
      </c>
      <c r="H235" t="s">
        <v>153</v>
      </c>
    </row>
    <row r="236" spans="1:8" x14ac:dyDescent="0.25">
      <c r="A236" s="3" t="s">
        <v>463</v>
      </c>
      <c r="B236" t="s">
        <v>464</v>
      </c>
      <c r="C236" s="4">
        <v>3</v>
      </c>
      <c r="D236" s="4" t="s">
        <v>192</v>
      </c>
      <c r="E236" s="4">
        <v>3</v>
      </c>
      <c r="F236" s="4">
        <v>5</v>
      </c>
      <c r="H236" t="s">
        <v>155</v>
      </c>
    </row>
    <row r="237" spans="1:8" x14ac:dyDescent="0.25">
      <c r="A237" s="3" t="s">
        <v>465</v>
      </c>
      <c r="B237" t="s">
        <v>466</v>
      </c>
      <c r="C237" s="4">
        <v>4</v>
      </c>
      <c r="D237" s="4" t="s">
        <v>208</v>
      </c>
      <c r="E237" s="4">
        <v>3</v>
      </c>
      <c r="F237" s="4">
        <v>4</v>
      </c>
      <c r="H237" t="s">
        <v>153</v>
      </c>
    </row>
    <row r="238" spans="1:8" x14ac:dyDescent="0.25">
      <c r="A238" s="3" t="s">
        <v>467</v>
      </c>
      <c r="B238" t="s">
        <v>468</v>
      </c>
      <c r="C238" s="4">
        <v>4</v>
      </c>
      <c r="D238" s="4" t="s">
        <v>208</v>
      </c>
      <c r="E238" s="4">
        <v>3</v>
      </c>
      <c r="F238" s="4">
        <v>5</v>
      </c>
      <c r="H238" t="s">
        <v>155</v>
      </c>
    </row>
    <row r="239" spans="1:8" x14ac:dyDescent="0.25">
      <c r="A239" s="3" t="s">
        <v>469</v>
      </c>
      <c r="B239" t="s">
        <v>470</v>
      </c>
      <c r="C239" s="4">
        <v>4</v>
      </c>
      <c r="D239" s="4" t="s">
        <v>208</v>
      </c>
      <c r="E239" s="4">
        <v>3</v>
      </c>
      <c r="F239" s="4">
        <v>4</v>
      </c>
      <c r="H239" t="s">
        <v>154</v>
      </c>
    </row>
    <row r="240" spans="1:8" x14ac:dyDescent="0.25">
      <c r="A240" s="3" t="s">
        <v>471</v>
      </c>
      <c r="B240" t="s">
        <v>472</v>
      </c>
      <c r="C240" s="4">
        <v>3</v>
      </c>
      <c r="D240" s="4" t="s">
        <v>200</v>
      </c>
      <c r="E240" s="4">
        <v>3</v>
      </c>
      <c r="F240" s="4">
        <v>4</v>
      </c>
      <c r="H240" t="s">
        <v>153</v>
      </c>
    </row>
    <row r="241" spans="1:8" x14ac:dyDescent="0.25">
      <c r="A241" s="3" t="s">
        <v>473</v>
      </c>
      <c r="B241" t="s">
        <v>140</v>
      </c>
      <c r="C241" s="4">
        <v>2</v>
      </c>
      <c r="D241" s="4" t="s">
        <v>185</v>
      </c>
      <c r="E241" s="4">
        <v>2</v>
      </c>
      <c r="F241" s="4">
        <v>3</v>
      </c>
      <c r="H241" t="s">
        <v>166</v>
      </c>
    </row>
  </sheetData>
  <mergeCells count="6">
    <mergeCell ref="I65:I112"/>
    <mergeCell ref="A1:H1"/>
    <mergeCell ref="A12:H12"/>
    <mergeCell ref="A23:H23"/>
    <mergeCell ref="A43:H43"/>
    <mergeCell ref="I1:I63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7"/>
  <sheetViews>
    <sheetView zoomScale="130" zoomScaleNormal="130" workbookViewId="0">
      <selection activeCell="M22" sqref="M22"/>
    </sheetView>
  </sheetViews>
  <sheetFormatPr defaultColWidth="9.140625" defaultRowHeight="11.25" x14ac:dyDescent="0.2"/>
  <cols>
    <col min="1" max="1" width="2.42578125" style="47" customWidth="1"/>
    <col min="2" max="2" width="3.85546875" style="47" customWidth="1"/>
    <col min="3" max="3" width="5.5703125" style="47" customWidth="1"/>
    <col min="4" max="4" width="16.42578125" style="47" customWidth="1"/>
    <col min="5" max="5" width="5.42578125" style="72" customWidth="1"/>
    <col min="6" max="6" width="2.42578125" style="47" customWidth="1"/>
    <col min="7" max="7" width="4.42578125" style="47" customWidth="1"/>
    <col min="8" max="8" width="4.85546875" style="47" customWidth="1"/>
    <col min="9" max="9" width="17.42578125" style="47" customWidth="1"/>
    <col min="10" max="10" width="5.42578125" style="72" customWidth="1"/>
    <col min="11" max="11" width="4.140625" style="47" hidden="1" customWidth="1"/>
    <col min="12" max="12" width="32.42578125" style="155" hidden="1" customWidth="1"/>
    <col min="13" max="13" width="15.5703125" style="67" customWidth="1"/>
    <col min="14" max="14" width="2" style="47" hidden="1" customWidth="1"/>
    <col min="15" max="15" width="4.140625" style="49" hidden="1" customWidth="1"/>
    <col min="16" max="16" width="1.5703125" style="73" hidden="1" customWidth="1"/>
    <col min="17" max="17" width="1.5703125" style="74" hidden="1" customWidth="1"/>
    <col min="18" max="25" width="1.5703125" style="73" hidden="1" customWidth="1"/>
    <col min="26" max="27" width="1.5703125" style="47" hidden="1" customWidth="1"/>
    <col min="28" max="28" width="7.42578125" style="68" hidden="1" customWidth="1"/>
    <col min="29" max="29" width="4.140625" style="47" hidden="1" customWidth="1"/>
    <col min="30" max="33" width="2" style="73" hidden="1" customWidth="1"/>
    <col min="34" max="34" width="9.5703125" style="68" hidden="1" customWidth="1"/>
    <col min="35" max="16384" width="9.140625" style="47"/>
  </cols>
  <sheetData>
    <row r="1" spans="1:34" ht="7.5" customHeight="1" thickBot="1" x14ac:dyDescent="0.3"/>
    <row r="2" spans="1:34" ht="15.75" customHeight="1" x14ac:dyDescent="0.25">
      <c r="A2" s="307" t="s">
        <v>157</v>
      </c>
      <c r="B2" s="307"/>
      <c r="C2" s="307"/>
      <c r="D2" s="307"/>
      <c r="E2" s="307"/>
      <c r="F2" s="307"/>
      <c r="G2" s="307"/>
      <c r="H2" s="307"/>
      <c r="I2" s="307"/>
      <c r="J2" s="307"/>
      <c r="L2" s="155" t="str">
        <f>INDEX(L4:L40,L3)</f>
        <v>Öğr. Gör. Tunahan BİLGİN</v>
      </c>
      <c r="N2" s="287"/>
      <c r="O2" s="285" t="s">
        <v>0</v>
      </c>
      <c r="P2" s="289" t="s">
        <v>159</v>
      </c>
      <c r="Q2" s="292" t="s">
        <v>160</v>
      </c>
      <c r="R2" s="289" t="s">
        <v>161</v>
      </c>
      <c r="S2" s="289" t="s">
        <v>162</v>
      </c>
      <c r="T2" s="289" t="s">
        <v>163</v>
      </c>
      <c r="U2" s="289" t="s">
        <v>164</v>
      </c>
      <c r="V2" s="289" t="s">
        <v>158</v>
      </c>
      <c r="W2" s="289" t="s">
        <v>165</v>
      </c>
      <c r="X2" s="289" t="s">
        <v>167</v>
      </c>
      <c r="Y2" s="289" t="s">
        <v>168</v>
      </c>
      <c r="Z2" s="289" t="s">
        <v>169</v>
      </c>
      <c r="AA2" s="289" t="s">
        <v>170</v>
      </c>
      <c r="AB2" s="276" t="s">
        <v>175</v>
      </c>
      <c r="AC2" s="289" t="s">
        <v>0</v>
      </c>
      <c r="AD2" s="263" t="s">
        <v>171</v>
      </c>
      <c r="AE2" s="263" t="s">
        <v>172</v>
      </c>
      <c r="AF2" s="263" t="s">
        <v>173</v>
      </c>
      <c r="AG2" s="282" t="s">
        <v>174</v>
      </c>
      <c r="AH2" s="276" t="s">
        <v>175</v>
      </c>
    </row>
    <row r="3" spans="1:34" ht="18" customHeight="1" thickBot="1" x14ac:dyDescent="0.25">
      <c r="A3" s="75"/>
      <c r="B3" s="75"/>
      <c r="C3" s="75"/>
      <c r="D3" s="75"/>
      <c r="E3" s="75"/>
      <c r="F3" s="75"/>
      <c r="G3" s="281" t="s">
        <v>178</v>
      </c>
      <c r="H3" s="281"/>
      <c r="I3" s="281"/>
      <c r="J3" s="281"/>
      <c r="L3" s="155">
        <v>6</v>
      </c>
      <c r="N3" s="288"/>
      <c r="O3" s="286"/>
      <c r="P3" s="290"/>
      <c r="Q3" s="293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77"/>
      <c r="AC3" s="290"/>
      <c r="AD3" s="264"/>
      <c r="AE3" s="264"/>
      <c r="AF3" s="264"/>
      <c r="AG3" s="283"/>
      <c r="AH3" s="277"/>
    </row>
    <row r="4" spans="1:34" s="91" customFormat="1" ht="9" customHeight="1" thickBot="1" x14ac:dyDescent="0.25">
      <c r="A4" s="278" t="s">
        <v>176</v>
      </c>
      <c r="B4" s="279"/>
      <c r="C4" s="279"/>
      <c r="D4" s="279"/>
      <c r="E4" s="280"/>
      <c r="F4" s="278" t="s">
        <v>177</v>
      </c>
      <c r="G4" s="279"/>
      <c r="H4" s="279"/>
      <c r="I4" s="279"/>
      <c r="J4" s="280"/>
      <c r="K4" s="91">
        <v>1</v>
      </c>
      <c r="L4" s="156" t="s">
        <v>143</v>
      </c>
      <c r="M4" s="92"/>
      <c r="N4" s="288"/>
      <c r="O4" s="286"/>
      <c r="P4" s="290"/>
      <c r="Q4" s="293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77"/>
      <c r="AC4" s="290"/>
      <c r="AD4" s="264"/>
      <c r="AE4" s="264"/>
      <c r="AF4" s="264"/>
      <c r="AG4" s="283"/>
      <c r="AH4" s="277"/>
    </row>
    <row r="5" spans="1:34" s="93" customFormat="1" ht="9" customHeight="1" thickBot="1" x14ac:dyDescent="0.3">
      <c r="A5" s="209"/>
      <c r="B5" s="210" t="s">
        <v>0</v>
      </c>
      <c r="C5" s="210" t="s">
        <v>1</v>
      </c>
      <c r="D5" s="210" t="s">
        <v>2</v>
      </c>
      <c r="E5" s="211" t="s">
        <v>9</v>
      </c>
      <c r="F5" s="210"/>
      <c r="G5" s="210" t="s">
        <v>0</v>
      </c>
      <c r="H5" s="210" t="s">
        <v>1</v>
      </c>
      <c r="I5" s="210" t="s">
        <v>2</v>
      </c>
      <c r="J5" s="212" t="s">
        <v>9</v>
      </c>
      <c r="K5" s="93">
        <v>2</v>
      </c>
      <c r="L5" s="157" t="s">
        <v>36</v>
      </c>
      <c r="M5" s="94" t="s">
        <v>179</v>
      </c>
      <c r="N5" s="288"/>
      <c r="O5" s="286"/>
      <c r="P5" s="291"/>
      <c r="Q5" s="294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77"/>
      <c r="AC5" s="291"/>
      <c r="AD5" s="265"/>
      <c r="AE5" s="265"/>
      <c r="AF5" s="265"/>
      <c r="AG5" s="284"/>
      <c r="AH5" s="277"/>
    </row>
    <row r="6" spans="1:34" s="93" customFormat="1" ht="9" customHeight="1" x14ac:dyDescent="0.25">
      <c r="A6" s="299" t="s">
        <v>4</v>
      </c>
      <c r="B6" s="95">
        <v>0.38541666666666669</v>
      </c>
      <c r="C6" s="96" t="str">
        <f>IF(L$2=Çağrı!E5,Çağrı!C5,IF(L$2=Çağrı!K5,Çağrı!I5,IF(L$2=Muhasebe!E5,Muhasebe!C5,IF(L$2=Muhasebe!K5,Muhasebe!I5,IF(L$2=Banka!E5,Banka!C5,IF(L$2=Banka!K5,Banka!I5,IF(L$2=SosGüv!E5,SosGüv!C5,IF(L$2=SosGüv!K5,SosGüv!I5,IF(L$2=BilProg!E5,BilProg!C5,IF(L$2=BilProg!K5,BilProg!I5,IF(L$2=BilGüv!E5,BilGüv!C5,IF(L$2=BilGüv!K5,BilGüv!I5," "))))))))))))</f>
        <v xml:space="preserve"> </v>
      </c>
      <c r="D6" s="96" t="str">
        <f>IF(L$2=Çağrı!E5,Çağrı!D5,IF(L$2=Çağrı!K5,Çağrı!J5,IF(L$2=Muhasebe!E5,Muhasebe!D5,IF(L$2=Muhasebe!K5,Muhasebe!J5,IF(L$2=Banka!E5,Banka!D5,IF(L$2=Banka!K5,Banka!J5,IF(L$2=SosGüv!E5,SosGüv!D5,IF(L$2=SosGüv!K5,SosGüv!J5,IF(L$2=BilProg!E5,BilProg!D5,IF(L$2=BilProg!K5,BilProg!J5,IF(L$2=BilGüv!E5,BilGüv!D5,IF(L$2=BilGüv!K5,BilGüv!J5," "))))))))))))</f>
        <v xml:space="preserve"> </v>
      </c>
      <c r="E6" s="97" t="str">
        <f>IF(L$2=Çağrı!E5,Çağrı!F5,IF(L$2=Çağrı!K5,Çağrı!L5,IF(L$2=Muhasebe!E5,Muhasebe!F5,IF(L$2=Muhasebe!K5,Muhasebe!L5,IF(L$2=Banka!E5,Banka!F5,IF(L$2=Banka!K5,Banka!L5,IF(L$2=SosGüv!E5,SosGüv!F5,IF(L$2=SosGüv!K5,SosGüv!L5,IF(L$2=BilProg!E5,BilProg!F5,IF(L$2=BilProg!K5,BilProg!L5,IF(L$2=BilGüv!E5,BilGüv!F5,IF(L$2=BilGüv!K5,BilGüv!L5," "))))))))))))</f>
        <v xml:space="preserve"> </v>
      </c>
      <c r="F6" s="302" t="s">
        <v>4</v>
      </c>
      <c r="G6" s="95">
        <v>0.625</v>
      </c>
      <c r="H6" s="96" t="str">
        <f>IF(L$2=BankaİÖ!E5,BankaİÖ!C5,IF(L$2=BankaİÖ!K5,BankaİÖ!I5,IF(L$2=SosGüvİÖ!E5,SosGüvİÖ!C5,IF(L$2=SosGüvİÖ!K5,SosGüvİÖ!I5," "))))</f>
        <v xml:space="preserve"> </v>
      </c>
      <c r="I6" s="96" t="str">
        <f>IF(L$2=BankaİÖ!E5,BankaİÖ!D5,IF(L$2=BankaİÖ!K5,BankaİÖ!J5,IF(L$2=SosGüvİÖ!E5,SosGüvİÖ!D5,IF(L$2=SosGüvİÖ!K5,SosGüvİÖ!J5," "))))</f>
        <v xml:space="preserve"> </v>
      </c>
      <c r="J6" s="98" t="str">
        <f>IF(L$2=BankaİÖ!E5,BankaİÖ!F5,IF(L$2=BankaİÖ!K5,BankaİÖ!L5,IF(L$2=SosGüvİÖ!E5,SosGüvİÖ!F5,IF(L$2=SosGüvİÖ!K5,SosGüvİÖ!L5," "))))</f>
        <v xml:space="preserve"> </v>
      </c>
      <c r="K6" s="93">
        <v>3</v>
      </c>
      <c r="L6" s="157" t="s">
        <v>155</v>
      </c>
      <c r="M6" s="99" t="str">
        <f>IF(OR(AB6="Gündüzde",AH6="Gecede"),AB6&amp;" "&amp;AH6&amp;" Çakışma var"," ")</f>
        <v xml:space="preserve"> </v>
      </c>
      <c r="N6" s="295" t="s">
        <v>4</v>
      </c>
      <c r="O6" s="100">
        <v>0.375</v>
      </c>
      <c r="P6" s="97" t="str">
        <f>IF($L$2=Çağrı!E5,1," ")</f>
        <v xml:space="preserve"> </v>
      </c>
      <c r="Q6" s="97" t="str">
        <f>IF($L$2=Çağrı!K5,1," ")</f>
        <v xml:space="preserve"> </v>
      </c>
      <c r="R6" s="97" t="str">
        <f>IF($L$2=Muhasebe!E5,1," ")</f>
        <v xml:space="preserve"> </v>
      </c>
      <c r="S6" s="101" t="str">
        <f>IF($L$2=Muhasebe!K5,1," ")</f>
        <v xml:space="preserve"> </v>
      </c>
      <c r="T6" s="101" t="str">
        <f>IF($L$2=Banka!E5,1," ")</f>
        <v xml:space="preserve"> </v>
      </c>
      <c r="U6" s="101" t="str">
        <f>IF($L$2=Banka!K5,1," ")</f>
        <v xml:space="preserve"> </v>
      </c>
      <c r="V6" s="101" t="str">
        <f>IF($L$2=BilProg!E5,1," ")</f>
        <v xml:space="preserve"> </v>
      </c>
      <c r="W6" s="97" t="str">
        <f>IF($L$2=BilProg!K5,1," ")</f>
        <v xml:space="preserve"> </v>
      </c>
      <c r="X6" s="97" t="str">
        <f>IF($L$2=BilGüv!E5,1," ")</f>
        <v xml:space="preserve"> </v>
      </c>
      <c r="Y6" s="97" t="str">
        <f>IF($L$2=BilGüv!K5,1," ")</f>
        <v xml:space="preserve"> </v>
      </c>
      <c r="Z6" s="101" t="str">
        <f>IF($L$2=SosGüv!E5,1," ")</f>
        <v xml:space="preserve"> </v>
      </c>
      <c r="AA6" s="101" t="str">
        <f>IF($L$2=SosGüv!K5,1," ")</f>
        <v xml:space="preserve"> </v>
      </c>
      <c r="AB6" s="102" t="str">
        <f>IF(SUM(P6:Y6)&gt;1,"Gündüzde"," ")</f>
        <v xml:space="preserve"> </v>
      </c>
      <c r="AC6" s="103">
        <v>0.70833333333333337</v>
      </c>
      <c r="AD6" s="101" t="str">
        <f>IF($L$2=SosGüvİÖ!E5,1," ")</f>
        <v xml:space="preserve"> </v>
      </c>
      <c r="AE6" s="101" t="str">
        <f>IF($L$2=SosGüvİÖ!K5,1," ")</f>
        <v xml:space="preserve"> </v>
      </c>
      <c r="AF6" s="101" t="str">
        <f>IF($L$2=BankaİÖ!E5,1," ")</f>
        <v xml:space="preserve"> </v>
      </c>
      <c r="AG6" s="101" t="str">
        <f>IF($L$2=BankaİÖ!K5,1," ")</f>
        <v xml:space="preserve"> </v>
      </c>
      <c r="AH6" s="102" t="str">
        <f>IF(SUM(AD6:AG6)&gt;1,"Gecede"," ")</f>
        <v xml:space="preserve"> </v>
      </c>
    </row>
    <row r="7" spans="1:34" s="93" customFormat="1" ht="9" customHeight="1" x14ac:dyDescent="0.25">
      <c r="A7" s="300"/>
      <c r="B7" s="104">
        <v>0.42708333333333331</v>
      </c>
      <c r="C7" s="105" t="str">
        <f>IF(L$2=Çağrı!E6,Çağrı!C6,IF(L$2=Çağrı!K6,Çağrı!I6,IF(L$2=Muhasebe!E6,Muhasebe!C6,IF(L$2=Muhasebe!K6,Muhasebe!I6,IF(L$2=Banka!E6,Banka!C6,IF(L$2=Banka!K6,Banka!I6,IF(L$2=SosGüv!E6,SosGüv!C6,IF(L$2=SosGüv!K6,SosGüv!I6,IF(L$2=BilProg!E6,BilProg!C6,IF(L$2=BilProg!K6,BilProg!I6,IF(L$2=BilGüv!E6,BilGüv!C6,IF(L$2=BilGüv!K6,BilGüv!I6," "))))))))))))</f>
        <v>SGP104</v>
      </c>
      <c r="D7" s="105" t="str">
        <f>IF(L$2=Çağrı!E6,Çağrı!D6,IF(L$2=Çağrı!K6,Çağrı!J6,IF(L$2=Muhasebe!E6,Muhasebe!D6,IF(L$2=Muhasebe!K6,Muhasebe!J6,IF(L$2=Banka!E6,Banka!D6,IF(L$2=Banka!K6,Banka!J6,IF(L$2=SosGüv!E6,SosGüv!D6,IF(L$2=SosGüv!K6,SosGüv!J6,IF(L$2=BilProg!E6,BilProg!D6,IF(L$2=BilProg!K6,BilProg!J6,IF(L$2=BilGüv!E6,BilGüv!D6,IF(L$2=BilGüv!K6,BilGüv!J6," "))))))))))))</f>
        <v>Genel Muhasebe II</v>
      </c>
      <c r="E7" s="106" t="str">
        <f>IF(L$2=Çağrı!E6,Çağrı!F6,IF(L$2=Çağrı!K6,Çağrı!L6,IF(L$2=Muhasebe!E6,Muhasebe!F6,IF(L$2=Muhasebe!K6,Muhasebe!L6,IF(L$2=Banka!E6,Banka!F6,IF(L$2=Banka!K6,Banka!L6,IF(L$2=SosGüv!E6,SosGüv!F6,IF(L$2=SosGüv!K6,SosGüv!L6,IF(L$2=BilProg!E6,BilProg!F6,IF(L$2=BilProg!K6,BilProg!L6,IF(L$2=BilGüv!E6,BilGüv!F6,IF(L$2=BilGüv!K6,BilGüv!L6," "))))))))))))</f>
        <v>D101</v>
      </c>
      <c r="F7" s="303"/>
      <c r="G7" s="104">
        <v>0.66666666666666663</v>
      </c>
      <c r="H7" s="105" t="str">
        <f>IF(L$2=BankaİÖ!E6,BankaİÖ!C6,IF(L$2=BankaİÖ!K6,BankaİÖ!I6,IF(L$2=SosGüvİÖ!E6,SosGüvİÖ!C6,IF(L$2=SosGüvİÖ!K6,SosGüvİÖ!I6," "))))</f>
        <v xml:space="preserve"> </v>
      </c>
      <c r="I7" s="105" t="str">
        <f>IF(L$2=BankaİÖ!E6,BankaİÖ!D6,IF(L$2=BankaİÖ!K6,BankaİÖ!J6,IF(L$2=SosGüvİÖ!E6,SosGüvİÖ!D6,IF(L$2=SosGüvİÖ!K6,SosGüvİÖ!J6," "))))</f>
        <v xml:space="preserve"> </v>
      </c>
      <c r="J7" s="107" t="str">
        <f>IF(L$2=BankaİÖ!E6,BankaİÖ!F6,IF(L$2=BankaİÖ!K6,BankaİÖ!L6,IF(L$2=SosGüvİÖ!E6,SosGüvİÖ!F6,IF(L$2=SosGüvİÖ!K6,SosGüvİÖ!L6," "))))</f>
        <v xml:space="preserve"> </v>
      </c>
      <c r="K7" s="93">
        <v>4</v>
      </c>
      <c r="L7" s="158" t="s">
        <v>100</v>
      </c>
      <c r="M7" s="99" t="str">
        <f t="shared" ref="M7:M45" si="0">IF(OR(AB7="Gündüzde",AH7="Gecede"),AB7&amp;" "&amp;AH7&amp;" Çakışma var"," ")</f>
        <v xml:space="preserve"> </v>
      </c>
      <c r="N7" s="296"/>
      <c r="O7" s="108">
        <v>0.41319444444444442</v>
      </c>
      <c r="P7" s="109" t="str">
        <f>IF($L$2=Çağrı!E6,1," ")</f>
        <v xml:space="preserve"> </v>
      </c>
      <c r="Q7" s="109" t="str">
        <f>IF($L$2=Çağrı!K6,1," ")</f>
        <v xml:space="preserve"> </v>
      </c>
      <c r="R7" s="109" t="str">
        <f>IF($L$2=Muhasebe!E6,1," ")</f>
        <v xml:space="preserve"> </v>
      </c>
      <c r="S7" s="110" t="str">
        <f>IF($L$2=Muhasebe!K6,1," ")</f>
        <v xml:space="preserve"> </v>
      </c>
      <c r="T7" s="110" t="str">
        <f>IF($L$2=Banka!E6,1," ")</f>
        <v xml:space="preserve"> </v>
      </c>
      <c r="U7" s="110" t="str">
        <f>IF($L$2=Banka!K6,1," ")</f>
        <v xml:space="preserve"> </v>
      </c>
      <c r="V7" s="110" t="str">
        <f>IF($L$2=BilProg!E6,1," ")</f>
        <v xml:space="preserve"> </v>
      </c>
      <c r="W7" s="109" t="str">
        <f>IF($L$2=BilProg!K6,1," ")</f>
        <v xml:space="preserve"> </v>
      </c>
      <c r="X7" s="109" t="str">
        <f>IF($L$2=BilGüv!E6,1," ")</f>
        <v xml:space="preserve"> </v>
      </c>
      <c r="Y7" s="109" t="str">
        <f>IF($L$2=BilGüv!K6,1," ")</f>
        <v xml:space="preserve"> </v>
      </c>
      <c r="Z7" s="110">
        <f>IF($L$2=SosGüv!E6,1," ")</f>
        <v>1</v>
      </c>
      <c r="AA7" s="110" t="str">
        <f>IF($L$2=SosGüv!K6,1," ")</f>
        <v xml:space="preserve"> </v>
      </c>
      <c r="AB7" s="111" t="str">
        <f t="shared" ref="AB7:AB45" si="1">IF(SUM(P7:Y7)&gt;1,"Gündüzde"," ")</f>
        <v xml:space="preserve"> </v>
      </c>
      <c r="AC7" s="112">
        <v>0.75</v>
      </c>
      <c r="AD7" s="110" t="str">
        <f>IF($L$2=SosGüvİÖ!E6,1," ")</f>
        <v xml:space="preserve"> </v>
      </c>
      <c r="AE7" s="110" t="str">
        <f>IF($L$2=SosGüvİÖ!K6,1," ")</f>
        <v xml:space="preserve"> </v>
      </c>
      <c r="AF7" s="110" t="str">
        <f>IF($L$2=BankaİÖ!E6,1," ")</f>
        <v xml:space="preserve"> </v>
      </c>
      <c r="AG7" s="110" t="str">
        <f>IF($L$2=BankaİÖ!K6,1," ")</f>
        <v xml:space="preserve"> </v>
      </c>
      <c r="AH7" s="111" t="str">
        <f t="shared" ref="AH7:AH45" si="2">IF(SUM(AD7:AG7)&gt;1,"Gecede"," ")</f>
        <v xml:space="preserve"> </v>
      </c>
    </row>
    <row r="8" spans="1:34" s="93" customFormat="1" ht="9" customHeight="1" x14ac:dyDescent="0.25">
      <c r="A8" s="300"/>
      <c r="B8" s="104">
        <v>0.46875</v>
      </c>
      <c r="C8" s="105" t="str">
        <f>IF(L$2=Çağrı!E7,Çağrı!C7,IF(L$2=Çağrı!K7,Çağrı!I7,IF(L$2=Muhasebe!E7,Muhasebe!C7,IF(L$2=Muhasebe!K7,Muhasebe!I7,IF(L$2=Banka!E7,Banka!C7,IF(L$2=Banka!K7,Banka!I7,IF(L$2=SosGüv!E7,SosGüv!C7,IF(L$2=SosGüv!K7,SosGüv!I7,IF(L$2=BilProg!E7,BilProg!C7,IF(L$2=BilProg!K7,BilProg!I7,IF(L$2=BilGüv!E7,BilGüv!C7,IF(L$2=BilGüv!K7,BilGüv!I7," "))))))))))))</f>
        <v>SGP104</v>
      </c>
      <c r="D8" s="105" t="str">
        <f>IF(L$2=Çağrı!E7,Çağrı!D7,IF(L$2=Çağrı!K7,Çağrı!J7,IF(L$2=Muhasebe!E7,Muhasebe!D7,IF(L$2=Muhasebe!K7,Muhasebe!J7,IF(L$2=Banka!E7,Banka!D7,IF(L$2=Banka!K7,Banka!J7,IF(L$2=SosGüv!E7,SosGüv!D7,IF(L$2=SosGüv!K7,SosGüv!J7,IF(L$2=BilProg!E7,BilProg!D7,IF(L$2=BilProg!K7,BilProg!J7,IF(L$2=BilGüv!E7,BilGüv!D7,IF(L$2=BilGüv!K7,BilGüv!J7," "))))))))))))</f>
        <v>Genel Muhasebe II</v>
      </c>
      <c r="E8" s="106" t="str">
        <f>IF(L$2=Çağrı!E7,Çağrı!F7,IF(L$2=Çağrı!K7,Çağrı!L7,IF(L$2=Muhasebe!E7,Muhasebe!F7,IF(L$2=Muhasebe!K7,Muhasebe!L7,IF(L$2=Banka!E7,Banka!F7,IF(L$2=Banka!K7,Banka!L7,IF(L$2=SosGüv!E7,SosGüv!F7,IF(L$2=SosGüv!K7,SosGüv!L7,IF(L$2=BilProg!E7,BilProg!F7,IF(L$2=BilProg!K7,BilProg!L7,IF(L$2=BilGüv!E7,BilGüv!F7,IF(L$2=BilGüv!K7,BilGüv!L7," "))))))))))))</f>
        <v>D101</v>
      </c>
      <c r="F8" s="303"/>
      <c r="G8" s="104">
        <v>0.70833333333333304</v>
      </c>
      <c r="H8" s="105" t="str">
        <f>IF(L$2=BankaİÖ!E7,BankaİÖ!C7,IF(L$2=BankaİÖ!K7,BankaİÖ!I7,IF(L$2=SosGüvİÖ!E7,SosGüvİÖ!C7,IF(L$2=SosGüvİÖ!K7,SosGüvİÖ!I7," "))))</f>
        <v xml:space="preserve"> </v>
      </c>
      <c r="I8" s="105" t="str">
        <f>IF(L$2=BankaİÖ!E7,BankaİÖ!D7,IF(L$2=BankaİÖ!K7,BankaİÖ!J7,IF(L$2=SosGüvİÖ!E7,SosGüvİÖ!D7,IF(L$2=SosGüvİÖ!K7,SosGüvİÖ!J7," "))))</f>
        <v xml:space="preserve"> </v>
      </c>
      <c r="J8" s="107" t="str">
        <f>IF(L$2=BankaİÖ!E7,BankaİÖ!F7,IF(L$2=BankaİÖ!K7,BankaİÖ!L7,IF(L$2=SosGüvİÖ!E7,SosGüvİÖ!F7,IF(L$2=SosGüvİÖ!K7,SosGüvİÖ!L7," "))))</f>
        <v xml:space="preserve"> </v>
      </c>
      <c r="K8" s="94">
        <v>5</v>
      </c>
      <c r="L8" s="157" t="s">
        <v>40</v>
      </c>
      <c r="M8" s="99" t="str">
        <f t="shared" si="0"/>
        <v xml:space="preserve"> </v>
      </c>
      <c r="N8" s="296"/>
      <c r="O8" s="113">
        <v>0.4513888888888889</v>
      </c>
      <c r="P8" s="106" t="str">
        <f>IF($L$2=Çağrı!E7,1," ")</f>
        <v xml:space="preserve"> </v>
      </c>
      <c r="Q8" s="106" t="str">
        <f>IF($L$2=Çağrı!K7,1," ")</f>
        <v xml:space="preserve"> </v>
      </c>
      <c r="R8" s="106" t="str">
        <f>IF($L$2=Muhasebe!E7,1," ")</f>
        <v xml:space="preserve"> </v>
      </c>
      <c r="S8" s="114" t="str">
        <f>IF($L$2=Muhasebe!K7,1," ")</f>
        <v xml:space="preserve"> </v>
      </c>
      <c r="T8" s="114" t="str">
        <f>IF($L$2=Banka!E7,1," ")</f>
        <v xml:space="preserve"> </v>
      </c>
      <c r="U8" s="114" t="str">
        <f>IF($L$2=Banka!K7,1," ")</f>
        <v xml:space="preserve"> </v>
      </c>
      <c r="V8" s="114" t="str">
        <f>IF($L$2=BilProg!E7,1," ")</f>
        <v xml:space="preserve"> </v>
      </c>
      <c r="W8" s="106" t="str">
        <f>IF($L$2=BilProg!K7,1," ")</f>
        <v xml:space="preserve"> </v>
      </c>
      <c r="X8" s="106" t="str">
        <f>IF($L$2=BilGüv!E7,1," ")</f>
        <v xml:space="preserve"> </v>
      </c>
      <c r="Y8" s="106" t="str">
        <f>IF($L$2=BilGüv!K7,1," ")</f>
        <v xml:space="preserve"> </v>
      </c>
      <c r="Z8" s="114">
        <f>IF($L$2=SosGüv!E7,1," ")</f>
        <v>1</v>
      </c>
      <c r="AA8" s="114" t="str">
        <f>IF($L$2=SosGüv!K7,1," ")</f>
        <v xml:space="preserve"> </v>
      </c>
      <c r="AB8" s="115" t="str">
        <f t="shared" si="1"/>
        <v xml:space="preserve"> </v>
      </c>
      <c r="AC8" s="116">
        <v>0.79166666666666663</v>
      </c>
      <c r="AD8" s="114" t="str">
        <f>IF($L$2=SosGüvİÖ!E7,1," ")</f>
        <v xml:space="preserve"> </v>
      </c>
      <c r="AE8" s="114" t="str">
        <f>IF($L$2=SosGüvİÖ!K7,1," ")</f>
        <v xml:space="preserve"> </v>
      </c>
      <c r="AF8" s="114" t="str">
        <f>IF($L$2=BankaİÖ!E7,1," ")</f>
        <v xml:space="preserve"> </v>
      </c>
      <c r="AG8" s="114" t="str">
        <f>IF($L$2=BankaİÖ!K7,1," ")</f>
        <v xml:space="preserve"> </v>
      </c>
      <c r="AH8" s="115" t="str">
        <f t="shared" si="2"/>
        <v xml:space="preserve"> </v>
      </c>
    </row>
    <row r="9" spans="1:34" s="93" customFormat="1" ht="9" customHeight="1" x14ac:dyDescent="0.25">
      <c r="A9" s="300"/>
      <c r="B9" s="104">
        <v>0.5</v>
      </c>
      <c r="C9" s="105" t="str">
        <f>IF(L$2=Çağrı!E8,Çağrı!C8,IF(L$2=Çağrı!K8,Çağrı!I8,IF(L$2=Muhasebe!E8,Muhasebe!C8,IF(L$2=Muhasebe!K8,Muhasebe!I8,IF(L$2=Banka!E8,Banka!C8,IF(L$2=Banka!K8,Banka!I8,IF(L$2=SosGüv!E8,SosGüv!C8,IF(L$2=SosGüv!K8,SosGüv!I8,IF(L$2=BilProg!E8,BilProg!C8,IF(L$2=BilProg!K8,BilProg!I8,IF(L$2=BilGüv!E8,BilGüv!C8,IF(L$2=BilGüv!K8,BilGüv!I8," "))))))))))))</f>
        <v xml:space="preserve"> </v>
      </c>
      <c r="D9" s="105" t="str">
        <f>IF(L$2=Çağrı!E8,Çağrı!D8,IF(L$2=Çağrı!K8,Çağrı!J8,IF(L$2=Muhasebe!E8,Muhasebe!D8,IF(L$2=Muhasebe!K8,Muhasebe!J8,IF(L$2=Banka!E8,Banka!D8,IF(L$2=Banka!K8,Banka!J8,IF(L$2=SosGüv!E8,SosGüv!D8,IF(L$2=SosGüv!K8,SosGüv!J8,IF(L$2=BilProg!E8,BilProg!D8,IF(L$2=BilProg!K8,BilProg!J8,IF(L$2=BilGüv!E8,BilGüv!D8,IF(L$2=BilGüv!K8,BilGüv!J8," "))))))))))))</f>
        <v xml:space="preserve"> </v>
      </c>
      <c r="E9" s="106" t="str">
        <f>IF(L$2=Çağrı!E8,Çağrı!F8,IF(L$2=Çağrı!K8,Çağrı!L8,IF(L$2=Muhasebe!E8,Muhasebe!F8,IF(L$2=Muhasebe!K8,Muhasebe!L8,IF(L$2=Banka!E8,Banka!F8,IF(L$2=Banka!K8,Banka!L8,IF(L$2=SosGüv!E8,SosGüv!F8,IF(L$2=SosGüv!K8,SosGüv!L8,IF(L$2=BilProg!E8,BilProg!F8,IF(L$2=BilProg!K8,BilProg!L8,IF(L$2=BilGüv!E8,BilGüv!F8,IF(L$2=BilGüv!K8,BilGüv!L8," "))))))))))))</f>
        <v xml:space="preserve"> </v>
      </c>
      <c r="F9" s="303"/>
      <c r="G9" s="104">
        <v>0.75</v>
      </c>
      <c r="H9" s="105" t="str">
        <f>IF(L$2=BankaİÖ!E8,BankaİÖ!C8,IF(L$2=BankaİÖ!K8,BankaİÖ!I8,IF(L$2=SosGüvİÖ!E8,SosGüvİÖ!C8,IF(L$2=SosGüvİÖ!K8,SosGüvİÖ!I8," "))))</f>
        <v xml:space="preserve"> </v>
      </c>
      <c r="I9" s="105" t="str">
        <f>IF(L$2=BankaİÖ!E8,BankaİÖ!D8,IF(L$2=BankaİÖ!K8,BankaİÖ!J8,IF(L$2=SosGüvİÖ!E8,SosGüvİÖ!D8,IF(L$2=SosGüvİÖ!K8,SosGüvİÖ!J8," "))))</f>
        <v xml:space="preserve"> </v>
      </c>
      <c r="J9" s="107" t="str">
        <f>IF(L$2=BankaİÖ!E8,BankaİÖ!F8,IF(L$2=BankaİÖ!K8,BankaİÖ!L8,IF(L$2=SosGüvİÖ!E8,SosGüvİÖ!F8,IF(L$2=SosGüvİÖ!K8,SosGüvİÖ!L8," "))))</f>
        <v xml:space="preserve"> </v>
      </c>
      <c r="K9" s="93">
        <v>6</v>
      </c>
      <c r="L9" s="157" t="s">
        <v>151</v>
      </c>
      <c r="M9" s="99" t="str">
        <f t="shared" si="0"/>
        <v xml:space="preserve"> </v>
      </c>
      <c r="N9" s="296"/>
      <c r="O9" s="108">
        <v>0.48958333333333331</v>
      </c>
      <c r="P9" s="109" t="str">
        <f>IF($L$2=Çağrı!E8,1," ")</f>
        <v xml:space="preserve"> </v>
      </c>
      <c r="Q9" s="109" t="str">
        <f>IF($L$2=Çağrı!K8,1," ")</f>
        <v xml:space="preserve"> </v>
      </c>
      <c r="R9" s="109" t="str">
        <f>IF($L$2=Muhasebe!E8,1," ")</f>
        <v xml:space="preserve"> </v>
      </c>
      <c r="S9" s="110" t="str">
        <f>IF($L$2=Muhasebe!K8,1," ")</f>
        <v xml:space="preserve"> </v>
      </c>
      <c r="T9" s="110" t="str">
        <f>IF($L$2=Banka!E8,1," ")</f>
        <v xml:space="preserve"> </v>
      </c>
      <c r="U9" s="110" t="str">
        <f>IF($L$2=Banka!K8,1," ")</f>
        <v xml:space="preserve"> </v>
      </c>
      <c r="V9" s="110" t="str">
        <f>IF($L$2=BilProg!E8,1," ")</f>
        <v xml:space="preserve"> </v>
      </c>
      <c r="W9" s="109" t="str">
        <f>IF($L$2=BilProg!K8,1," ")</f>
        <v xml:space="preserve"> </v>
      </c>
      <c r="X9" s="109" t="str">
        <f>IF($L$2=BilGüv!E8,1," ")</f>
        <v xml:space="preserve"> </v>
      </c>
      <c r="Y9" s="109" t="str">
        <f>IF($L$2=BilGüv!K8,1," ")</f>
        <v xml:space="preserve"> </v>
      </c>
      <c r="Z9" s="110" t="str">
        <f>IF($L$2=SosGüv!E8,1," ")</f>
        <v xml:space="preserve"> </v>
      </c>
      <c r="AA9" s="110" t="str">
        <f>IF($L$2=SosGüv!K8,1," ")</f>
        <v xml:space="preserve"> </v>
      </c>
      <c r="AB9" s="111" t="str">
        <f t="shared" si="1"/>
        <v xml:space="preserve"> </v>
      </c>
      <c r="AC9" s="112">
        <v>0.83333333333333337</v>
      </c>
      <c r="AD9" s="110" t="str">
        <f>IF($L$2=SosGüvİÖ!E8,1," ")</f>
        <v xml:space="preserve"> </v>
      </c>
      <c r="AE9" s="110" t="str">
        <f>IF($L$2=SosGüvİÖ!K8,1," ")</f>
        <v xml:space="preserve"> </v>
      </c>
      <c r="AF9" s="110" t="str">
        <f>IF($L$2=BankaİÖ!E8,1," ")</f>
        <v xml:space="preserve"> </v>
      </c>
      <c r="AG9" s="110" t="str">
        <f>IF($L$2=BankaİÖ!K8,1," ")</f>
        <v xml:space="preserve"> </v>
      </c>
      <c r="AH9" s="111" t="str">
        <f t="shared" si="2"/>
        <v xml:space="preserve"> </v>
      </c>
    </row>
    <row r="10" spans="1:34" s="93" customFormat="1" ht="9" customHeight="1" x14ac:dyDescent="0.25">
      <c r="A10" s="300"/>
      <c r="B10" s="104">
        <v>0.54166666666666663</v>
      </c>
      <c r="C10" s="105" t="str">
        <f>IF(L$2=Çağrı!E9,Çağrı!C9,IF(L$2=Çağrı!K9,Çağrı!I9,IF(L$2=Muhasebe!E9,Muhasebe!C9,IF(L$2=Muhasebe!K9,Muhasebe!I9,IF(L$2=Banka!E9,Banka!C9,IF(L$2=Banka!K9,Banka!I9,IF(L$2=SosGüv!E9,SosGüv!C9,IF(L$2=SosGüv!K9,SosGüv!I9,IF(L$2=BilProg!E9,BilProg!C9,IF(L$2=BilProg!K9,BilProg!I9,IF(L$2=BilGüv!E9,BilGüv!C9,IF(L$2=BilGüv!K9,BilGüv!I9," "))))))))))))</f>
        <v>MUV102</v>
      </c>
      <c r="D10" s="105" t="str">
        <f>IF(L$2=Çağrı!E9,Çağrı!D9,IF(L$2=Çağrı!K9,Çağrı!J9,IF(L$2=Muhasebe!E9,Muhasebe!D9,IF(L$2=Muhasebe!K9,Muhasebe!J9,IF(L$2=Banka!E9,Banka!D9,IF(L$2=Banka!K9,Banka!J9,IF(L$2=SosGüv!E9,SosGüv!D9,IF(L$2=SosGüv!K9,SosGüv!J9,IF(L$2=BilProg!E9,BilProg!D9,IF(L$2=BilProg!K9,BilProg!J9,IF(L$2=BilGüv!E9,BilGüv!D9,IF(L$2=BilGüv!K9,BilGüv!J9," "))))))))))))</f>
        <v>GENEL MUHASEBE-II</v>
      </c>
      <c r="E10" s="106" t="str">
        <f>IF(L$2=Çağrı!E9,Çağrı!F9,IF(L$2=Çağrı!K9,Çağrı!L9,IF(L$2=Muhasebe!E9,Muhasebe!F9,IF(L$2=Muhasebe!K9,Muhasebe!L9,IF(L$2=Banka!E9,Banka!F9,IF(L$2=Banka!K9,Banka!L9,IF(L$2=SosGüv!E9,SosGüv!F9,IF(L$2=SosGüv!K9,SosGüv!L9,IF(L$2=BilProg!E9,BilProg!F9,IF(L$2=BilProg!K9,BilProg!L9,IF(L$2=BilGüv!E9,BilGüv!F9,IF(L$2=BilGüv!K9,BilGüv!L9," "))))))))))))</f>
        <v>D107</v>
      </c>
      <c r="F10" s="303"/>
      <c r="G10" s="104">
        <v>0.79166666666666696</v>
      </c>
      <c r="H10" s="105" t="str">
        <f>IF(L$2=BankaİÖ!E9,BankaİÖ!C9,IF(L$2=BankaİÖ!K9,BankaİÖ!I9,IF(L$2=SosGüvİÖ!E9,SosGüvİÖ!C9,IF(L$2=SosGüvİÖ!K9,SosGüvİÖ!I9," "))))</f>
        <v xml:space="preserve"> </v>
      </c>
      <c r="I10" s="105" t="str">
        <f>IF(L$2=BankaİÖ!E9,BankaİÖ!D9,IF(L$2=BankaİÖ!K9,BankaİÖ!J9,IF(L$2=SosGüvİÖ!E9,SosGüvİÖ!D9,IF(L$2=SosGüvİÖ!K9,SosGüvİÖ!J9," "))))</f>
        <v xml:space="preserve"> </v>
      </c>
      <c r="J10" s="107" t="str">
        <f>IF(L$2=BankaİÖ!E9,BankaİÖ!F9,IF(L$2=BankaİÖ!K9,BankaİÖ!L9,IF(L$2=SosGüvİÖ!E9,SosGüvİÖ!F9,IF(L$2=SosGüvİÖ!K9,SosGüvİÖ!L9," "))))</f>
        <v xml:space="preserve"> </v>
      </c>
      <c r="K10" s="93">
        <v>7</v>
      </c>
      <c r="L10" s="157" t="s">
        <v>102</v>
      </c>
      <c r="M10" s="99" t="str">
        <f t="shared" si="0"/>
        <v xml:space="preserve"> </v>
      </c>
      <c r="N10" s="296"/>
      <c r="O10" s="113">
        <v>0.54166666666666663</v>
      </c>
      <c r="P10" s="106" t="str">
        <f>IF($L$2=Çağrı!E9,1," ")</f>
        <v xml:space="preserve"> </v>
      </c>
      <c r="Q10" s="106" t="str">
        <f>IF($L$2=Çağrı!K9,1," ")</f>
        <v xml:space="preserve"> </v>
      </c>
      <c r="R10" s="106">
        <f>IF($L$2=Muhasebe!E9,1," ")</f>
        <v>1</v>
      </c>
      <c r="S10" s="114" t="str">
        <f>IF($L$2=Muhasebe!K9,1," ")</f>
        <v xml:space="preserve"> </v>
      </c>
      <c r="T10" s="114" t="str">
        <f>IF($L$2=Banka!E9,1," ")</f>
        <v xml:space="preserve"> </v>
      </c>
      <c r="U10" s="114" t="str">
        <f>IF($L$2=Banka!K9,1," ")</f>
        <v xml:space="preserve"> </v>
      </c>
      <c r="V10" s="114" t="str">
        <f>IF($L$2=BilProg!E9,1," ")</f>
        <v xml:space="preserve"> </v>
      </c>
      <c r="W10" s="106" t="str">
        <f>IF($L$2=BilProg!K9,1," ")</f>
        <v xml:space="preserve"> </v>
      </c>
      <c r="X10" s="106" t="str">
        <f>IF($L$2=BilGüv!E9,1," ")</f>
        <v xml:space="preserve"> </v>
      </c>
      <c r="Y10" s="106" t="str">
        <f>IF($L$2=BilGüv!K9,1," ")</f>
        <v xml:space="preserve"> </v>
      </c>
      <c r="Z10" s="114" t="str">
        <f>IF($L$2=SosGüv!E9,1," ")</f>
        <v xml:space="preserve"> </v>
      </c>
      <c r="AA10" s="114" t="str">
        <f>IF($L$2=SosGüv!K9,1," ")</f>
        <v xml:space="preserve"> </v>
      </c>
      <c r="AB10" s="115" t="str">
        <f t="shared" si="1"/>
        <v xml:space="preserve"> </v>
      </c>
      <c r="AC10" s="116">
        <v>0.875</v>
      </c>
      <c r="AD10" s="114" t="str">
        <f>IF($L$2=SosGüvİÖ!E9,1," ")</f>
        <v xml:space="preserve"> </v>
      </c>
      <c r="AE10" s="114" t="str">
        <f>IF($L$2=SosGüvİÖ!K9,1," ")</f>
        <v xml:space="preserve"> </v>
      </c>
      <c r="AF10" s="114" t="str">
        <f>IF($L$2=BankaİÖ!E9,1," ")</f>
        <v xml:space="preserve"> </v>
      </c>
      <c r="AG10" s="114" t="str">
        <f>IF($L$2=BankaİÖ!K9,1," ")</f>
        <v xml:space="preserve"> </v>
      </c>
      <c r="AH10" s="115" t="str">
        <f t="shared" si="2"/>
        <v xml:space="preserve"> </v>
      </c>
    </row>
    <row r="11" spans="1:34" s="93" customFormat="1" ht="9" customHeight="1" x14ac:dyDescent="0.25">
      <c r="A11" s="300"/>
      <c r="B11" s="104">
        <v>0.58333333333333337</v>
      </c>
      <c r="C11" s="105" t="str">
        <f>IF(L$2=Çağrı!E10,Çağrı!C10,IF(L$2=Çağrı!K10,Çağrı!I10,IF(L$2=Muhasebe!E10,Muhasebe!C10,IF(L$2=Muhasebe!K10,Muhasebe!I10,IF(L$2=Banka!E10,Banka!C10,IF(L$2=Banka!K10,Banka!I10,IF(L$2=SosGüv!E10,SosGüv!C10,IF(L$2=SosGüv!K10,SosGüv!I10,IF(L$2=BilProg!E10,BilProg!C10,IF(L$2=BilProg!K10,BilProg!I10,IF(L$2=BilGüv!E10,BilGüv!C10,IF(L$2=BilGüv!K10,BilGüv!I10," "))))))))))))</f>
        <v>MUV102</v>
      </c>
      <c r="D11" s="105" t="str">
        <f>IF(L$2=Çağrı!E10,Çağrı!D10,IF(L$2=Çağrı!K10,Çağrı!J10,IF(L$2=Muhasebe!E10,Muhasebe!D10,IF(L$2=Muhasebe!K10,Muhasebe!J10,IF(L$2=Banka!E10,Banka!D10,IF(L$2=Banka!K10,Banka!J10,IF(L$2=SosGüv!E10,SosGüv!D10,IF(L$2=SosGüv!K10,SosGüv!J10,IF(L$2=BilProg!E10,BilProg!D10,IF(L$2=BilProg!K10,BilProg!J10,IF(L$2=BilGüv!E10,BilGüv!D10,IF(L$2=BilGüv!K10,BilGüv!J10," "))))))))))))</f>
        <v>GENEL MUHASEBE-II</v>
      </c>
      <c r="E11" s="106" t="str">
        <f>IF(L$2=Çağrı!E10,Çağrı!F10,IF(L$2=Çağrı!K10,Çağrı!L10,IF(L$2=Muhasebe!E10,Muhasebe!F10,IF(L$2=Muhasebe!K10,Muhasebe!L10,IF(L$2=Banka!E10,Banka!F10,IF(L$2=Banka!K10,Banka!L10,IF(L$2=SosGüv!E10,SosGüv!F10,IF(L$2=SosGüv!K10,SosGüv!L10,IF(L$2=BilProg!E10,BilProg!F10,IF(L$2=BilProg!K10,BilProg!L10,IF(L$2=BilGüv!E10,BilGüv!F10,IF(L$2=BilGüv!K10,BilGüv!L10," "))))))))))))</f>
        <v>D107</v>
      </c>
      <c r="F11" s="303"/>
      <c r="G11" s="104">
        <v>0.83333333333333304</v>
      </c>
      <c r="H11" s="105" t="str">
        <f>IF(L$2=BankaİÖ!E10,BankaİÖ!C10,IF(L$2=BankaİÖ!K10,BankaİÖ!I10,IF(L$2=SosGüvİÖ!E10,SosGüvİÖ!C10,IF(L$2=SosGüvİÖ!K10,SosGüvİÖ!I10," "))))</f>
        <v xml:space="preserve"> </v>
      </c>
      <c r="I11" s="105" t="str">
        <f>IF(L$2=BankaİÖ!E10,BankaİÖ!D10,IF(L$2=BankaİÖ!K10,BankaİÖ!J10,IF(L$2=SosGüvİÖ!E10,SosGüvİÖ!D10,IF(L$2=SosGüvİÖ!K10,SosGüvİÖ!J10," "))))</f>
        <v xml:space="preserve"> </v>
      </c>
      <c r="J11" s="107" t="str">
        <f>IF(L$2=BankaİÖ!E10,BankaİÖ!F10,IF(L$2=BankaİÖ!K10,BankaİÖ!L10,IF(L$2=SosGüvİÖ!E10,SosGüvİÖ!F10,IF(L$2=SosGüvİÖ!K10,SosGüvİÖ!L10," "))))</f>
        <v xml:space="preserve"> </v>
      </c>
      <c r="K11" s="93">
        <v>8</v>
      </c>
      <c r="L11" s="157" t="s">
        <v>152</v>
      </c>
      <c r="M11" s="99" t="str">
        <f t="shared" si="0"/>
        <v xml:space="preserve"> </v>
      </c>
      <c r="N11" s="296"/>
      <c r="O11" s="108">
        <v>0.58333333333333337</v>
      </c>
      <c r="P11" s="109" t="str">
        <f>IF($L$2=Çağrı!E10,1," ")</f>
        <v xml:space="preserve"> </v>
      </c>
      <c r="Q11" s="109" t="str">
        <f>IF($L$2=Çağrı!K10,1," ")</f>
        <v xml:space="preserve"> </v>
      </c>
      <c r="R11" s="109">
        <f>IF($L$2=Muhasebe!E10,1," ")</f>
        <v>1</v>
      </c>
      <c r="S11" s="110" t="str">
        <f>IF($L$2=Muhasebe!K10,1," ")</f>
        <v xml:space="preserve"> </v>
      </c>
      <c r="T11" s="110" t="str">
        <f>IF($L$2=Banka!E10,1," ")</f>
        <v xml:space="preserve"> </v>
      </c>
      <c r="U11" s="110" t="str">
        <f>IF($L$2=Banka!K10,1," ")</f>
        <v xml:space="preserve"> </v>
      </c>
      <c r="V11" s="110" t="str">
        <f>IF($L$2=BilProg!E10,1," ")</f>
        <v xml:space="preserve"> </v>
      </c>
      <c r="W11" s="109" t="str">
        <f>IF($L$2=BilProg!K10,1," ")</f>
        <v xml:space="preserve"> </v>
      </c>
      <c r="X11" s="109" t="str">
        <f>IF($L$2=BilGüv!E10,1," ")</f>
        <v xml:space="preserve"> </v>
      </c>
      <c r="Y11" s="109" t="str">
        <f>IF($L$2=BilGüv!K10,1," ")</f>
        <v xml:space="preserve"> </v>
      </c>
      <c r="Z11" s="110" t="str">
        <f>IF($L$2=SosGüv!E10,1," ")</f>
        <v xml:space="preserve"> </v>
      </c>
      <c r="AA11" s="110" t="str">
        <f>IF($L$2=SosGüv!K10,1," ")</f>
        <v xml:space="preserve"> </v>
      </c>
      <c r="AB11" s="111" t="str">
        <f t="shared" si="1"/>
        <v xml:space="preserve"> </v>
      </c>
      <c r="AC11" s="112">
        <v>0.91666666666666596</v>
      </c>
      <c r="AD11" s="110" t="str">
        <f>IF($L$2=SosGüvİÖ!E10,1," ")</f>
        <v xml:space="preserve"> </v>
      </c>
      <c r="AE11" s="110" t="str">
        <f>IF($L$2=SosGüvİÖ!K10,1," ")</f>
        <v xml:space="preserve"> </v>
      </c>
      <c r="AF11" s="110" t="str">
        <f>IF($L$2=BankaİÖ!E10,1," ")</f>
        <v xml:space="preserve"> </v>
      </c>
      <c r="AG11" s="110" t="str">
        <f>IF($L$2=BankaİÖ!K10,1," ")</f>
        <v xml:space="preserve"> </v>
      </c>
      <c r="AH11" s="111" t="str">
        <f t="shared" si="2"/>
        <v xml:space="preserve"> </v>
      </c>
    </row>
    <row r="12" spans="1:34" s="93" customFormat="1" ht="9" customHeight="1" x14ac:dyDescent="0.25">
      <c r="A12" s="300"/>
      <c r="B12" s="104">
        <v>0.625</v>
      </c>
      <c r="C12" s="105" t="str">
        <f>IF(L$2=Çağrı!E11,Çağrı!C11,IF(L$2=Çağrı!K11,Çağrı!I11,IF(L$2=Muhasebe!E11,Muhasebe!C11,IF(L$2=Muhasebe!K11,Muhasebe!I11,IF(L$2=Banka!E11,Banka!C11,IF(L$2=Banka!K11,Banka!I11,IF(L$2=SosGüv!E11,SosGüv!C11,IF(L$2=SosGüv!K11,SosGüv!I11,IF(L$2=BilProg!E11,BilProg!C11,IF(L$2=BilProg!K11,BilProg!I11,IF(L$2=BilGüv!E11,BilGüv!C11,IF(L$2=BilGüv!K11,BilGüv!I11," "))))))))))))</f>
        <v>MUV252</v>
      </c>
      <c r="D12" s="105" t="str">
        <f>IF(L$2=Çağrı!E11,Çağrı!D11,IF(L$2=Çağrı!K11,Çağrı!J11,IF(L$2=Muhasebe!E11,Muhasebe!D11,IF(L$2=Muhasebe!K11,Muhasebe!J11,IF(L$2=Banka!E11,Banka!D11,IF(L$2=Banka!K11,Banka!J11,IF(L$2=SosGüv!E11,SosGüv!D11,IF(L$2=SosGüv!K11,SosGüv!J11,IF(L$2=BilProg!E11,BilProg!D11,IF(L$2=BilProg!K11,BilProg!J11,IF(L$2=BilGüv!E11,BilGüv!D11,IF(L$2=BilGüv!K11,BilGüv!J11," "))))))))))))</f>
        <v>MUHASEBE UYGULAMALARI</v>
      </c>
      <c r="E12" s="106" t="str">
        <f>IF(L$2=Çağrı!E11,Çağrı!F11,IF(L$2=Çağrı!K11,Çağrı!L11,IF(L$2=Muhasebe!E11,Muhasebe!F11,IF(L$2=Muhasebe!K11,Muhasebe!L11,IF(L$2=Banka!E11,Banka!F11,IF(L$2=Banka!K11,Banka!L11,IF(L$2=SosGüv!E11,SosGüv!F11,IF(L$2=SosGüv!K11,SosGüv!L11,IF(L$2=BilProg!E11,BilProg!F11,IF(L$2=BilProg!K11,BilProg!L11,IF(L$2=BilGüv!E11,BilGüv!F11,IF(L$2=BilGüv!K11,BilGüv!L11," "))))))))))))</f>
        <v>D101</v>
      </c>
      <c r="F12" s="303"/>
      <c r="G12" s="104">
        <v>0.875</v>
      </c>
      <c r="H12" s="105" t="str">
        <f>IF(L$2=BankaİÖ!E11,BankaİÖ!C11,IF(L$2=BankaİÖ!K11,BankaİÖ!I11,IF(L$2=SosGüvİÖ!E11,SosGüvİÖ!C11,IF(L$2=SosGüvİÖ!K11,SosGüvİÖ!I11," "))))</f>
        <v xml:space="preserve"> </v>
      </c>
      <c r="I12" s="105" t="str">
        <f>IF(L$2=BankaİÖ!E11,BankaİÖ!D11,IF(L$2=BankaİÖ!K11,BankaİÖ!J11,IF(L$2=SosGüvİÖ!E11,SosGüvİÖ!D11,IF(L$2=SosGüvİÖ!K11,SosGüvİÖ!J11," "))))</f>
        <v xml:space="preserve"> </v>
      </c>
      <c r="J12" s="107" t="str">
        <f>IF(L$2=BankaİÖ!E11,BankaİÖ!F11,IF(L$2=BankaİÖ!K11,BankaİÖ!L11,IF(L$2=SosGüvİÖ!E11,SosGüvİÖ!F11,IF(L$2=SosGüvİÖ!K11,SosGüvİÖ!L11," "))))</f>
        <v xml:space="preserve"> </v>
      </c>
      <c r="K12" s="94">
        <v>9</v>
      </c>
      <c r="L12" s="157" t="s">
        <v>101</v>
      </c>
      <c r="M12" s="99" t="str">
        <f t="shared" si="0"/>
        <v xml:space="preserve"> </v>
      </c>
      <c r="N12" s="296"/>
      <c r="O12" s="113">
        <v>0.625</v>
      </c>
      <c r="P12" s="106" t="str">
        <f>IF($L$2=Çağrı!E11,1," ")</f>
        <v xml:space="preserve"> </v>
      </c>
      <c r="Q12" s="106" t="str">
        <f>IF($L$2=Çağrı!K11,1," ")</f>
        <v xml:space="preserve"> </v>
      </c>
      <c r="R12" s="106" t="str">
        <f>IF($L$2=Muhasebe!E11,1," ")</f>
        <v xml:space="preserve"> </v>
      </c>
      <c r="S12" s="114">
        <f>IF($L$2=Muhasebe!K11,1," ")</f>
        <v>1</v>
      </c>
      <c r="T12" s="114" t="str">
        <f>IF($L$2=Banka!E11,1," ")</f>
        <v xml:space="preserve"> </v>
      </c>
      <c r="U12" s="114" t="str">
        <f>IF($L$2=Banka!K11,1," ")</f>
        <v xml:space="preserve"> </v>
      </c>
      <c r="V12" s="114" t="str">
        <f>IF($L$2=BilProg!E11,1," ")</f>
        <v xml:space="preserve"> </v>
      </c>
      <c r="W12" s="106" t="str">
        <f>IF($L$2=BilProg!K11,1," ")</f>
        <v xml:space="preserve"> </v>
      </c>
      <c r="X12" s="106" t="str">
        <f>IF($L$2=BilGüv!E11,1," ")</f>
        <v xml:space="preserve"> </v>
      </c>
      <c r="Y12" s="106" t="str">
        <f>IF($L$2=BilGüv!K11,1," ")</f>
        <v xml:space="preserve"> </v>
      </c>
      <c r="Z12" s="114" t="str">
        <f>IF($L$2=SosGüv!E11,1," ")</f>
        <v xml:space="preserve"> </v>
      </c>
      <c r="AA12" s="114" t="str">
        <f>IF($L$2=SosGüv!K11,1," ")</f>
        <v xml:space="preserve"> </v>
      </c>
      <c r="AB12" s="115" t="str">
        <f t="shared" si="1"/>
        <v xml:space="preserve"> </v>
      </c>
      <c r="AC12" s="116">
        <v>0.625</v>
      </c>
      <c r="AD12" s="114" t="str">
        <f>IF($L$2=SosGüvİÖ!E11,1," ")</f>
        <v xml:space="preserve"> </v>
      </c>
      <c r="AE12" s="114" t="str">
        <f>IF($L$2=SosGüvİÖ!K11,1," ")</f>
        <v xml:space="preserve"> </v>
      </c>
      <c r="AF12" s="114" t="str">
        <f>IF($L$2=BankaİÖ!E11,1," ")</f>
        <v xml:space="preserve"> </v>
      </c>
      <c r="AG12" s="114" t="str">
        <f>IF($L$2=BankaİÖ!K11,1," ")</f>
        <v xml:space="preserve"> </v>
      </c>
      <c r="AH12" s="115" t="str">
        <f t="shared" si="2"/>
        <v xml:space="preserve"> </v>
      </c>
    </row>
    <row r="13" spans="1:34" s="93" customFormat="1" ht="9" customHeight="1" thickBot="1" x14ac:dyDescent="0.3">
      <c r="A13" s="301"/>
      <c r="B13" s="214">
        <v>0.66666666666666663</v>
      </c>
      <c r="C13" s="215" t="str">
        <f>IF(L$2=Çağrı!E12,Çağrı!C12,IF(L$2=Çağrı!K12,Çağrı!I12,IF(L$2=Muhasebe!E12,Muhasebe!C12,IF(L$2=Muhasebe!K12,Muhasebe!I12,IF(L$2=Banka!E12,Banka!C12,IF(L$2=Banka!K12,Banka!I12,IF(L$2=SosGüv!E12,SosGüv!C12,IF(L$2=SosGüv!K12,SosGüv!I12,IF(L$2=BilProg!E12,BilProg!C12,IF(L$2=BilProg!K12,BilProg!I12,IF(L$2=BilGüv!E12,BilGüv!C12,IF(L$2=BilGüv!K12,BilGüv!I12," "))))))))))))</f>
        <v>MUV252</v>
      </c>
      <c r="D13" s="215" t="str">
        <f>IF(L$2=Çağrı!E12,Çağrı!D12,IF(L$2=Çağrı!K12,Çağrı!J12,IF(L$2=Muhasebe!E12,Muhasebe!D12,IF(L$2=Muhasebe!K12,Muhasebe!J12,IF(L$2=Banka!E12,Banka!D12,IF(L$2=Banka!K12,Banka!J12,IF(L$2=SosGüv!E12,SosGüv!D12,IF(L$2=SosGüv!K12,SosGüv!J12,IF(L$2=BilProg!E12,BilProg!D12,IF(L$2=BilProg!K12,BilProg!J12,IF(L$2=BilGüv!E12,BilGüv!D12,IF(L$2=BilGüv!K12,BilGüv!J12," "))))))))))))</f>
        <v>MUHASEBE UYGULAMALARI</v>
      </c>
      <c r="E13" s="216" t="str">
        <f>IF(L$2=Çağrı!E12,Çağrı!F12,IF(L$2=Çağrı!K12,Çağrı!L12,IF(L$2=Muhasebe!E12,Muhasebe!F12,IF(L$2=Muhasebe!K12,Muhasebe!L12,IF(L$2=Banka!E12,Banka!F12,IF(L$2=Banka!K12,Banka!L12,IF(L$2=SosGüv!E12,SosGüv!F12,IF(L$2=SosGüv!K12,SosGüv!L12,IF(L$2=BilProg!E12,BilProg!F12,IF(L$2=BilProg!K12,BilProg!L12,IF(L$2=BilGüv!E12,BilGüv!F12,IF(L$2=BilGüv!K12,BilGüv!L12," "))))))))))))</f>
        <v>D101</v>
      </c>
      <c r="F13" s="304"/>
      <c r="G13" s="214">
        <v>0.91666666666666596</v>
      </c>
      <c r="H13" s="215" t="str">
        <f>IF(L$2=BankaİÖ!E12,BankaİÖ!C12,IF(L$2=BankaİÖ!K12,BankaİÖ!I12,IF(L$2=SosGüvİÖ!E12,SosGüvİÖ!C12,IF(L$2=SosGüvİÖ!K12,SosGüvİÖ!I12," "))))</f>
        <v xml:space="preserve"> </v>
      </c>
      <c r="I13" s="215" t="str">
        <f>IF(L$2=BankaİÖ!E12,BankaİÖ!D12,IF(L$2=BankaİÖ!K12,BankaİÖ!J12,IF(L$2=SosGüvİÖ!E12,SosGüvİÖ!D12,IF(L$2=SosGüvİÖ!K12,SosGüvİÖ!J12," "))))</f>
        <v xml:space="preserve"> </v>
      </c>
      <c r="J13" s="217" t="str">
        <f>IF(L$2=BankaİÖ!E12,BankaİÖ!F12,IF(L$2=BankaİÖ!K12,BankaİÖ!L12,IF(L$2=SosGüvİÖ!E12,SosGüvİÖ!F12,IF(L$2=SosGüvİÖ!K12,SosGüvİÖ!L12," "))))</f>
        <v xml:space="preserve"> </v>
      </c>
      <c r="K13" s="93">
        <v>10</v>
      </c>
      <c r="L13" s="157" t="s">
        <v>38</v>
      </c>
      <c r="M13" s="99" t="str">
        <f t="shared" si="0"/>
        <v xml:space="preserve"> </v>
      </c>
      <c r="N13" s="297"/>
      <c r="O13" s="120">
        <v>0.66666666666666663</v>
      </c>
      <c r="P13" s="121" t="str">
        <f>IF($L$2=Çağrı!E12,1," ")</f>
        <v xml:space="preserve"> </v>
      </c>
      <c r="Q13" s="121" t="str">
        <f>IF($L$2=Çağrı!K12,1," ")</f>
        <v xml:space="preserve"> </v>
      </c>
      <c r="R13" s="121" t="str">
        <f>IF($L$2=Muhasebe!E12,1," ")</f>
        <v xml:space="preserve"> </v>
      </c>
      <c r="S13" s="122">
        <f>IF($L$2=Muhasebe!K12,1," ")</f>
        <v>1</v>
      </c>
      <c r="T13" s="122" t="str">
        <f>IF($L$2=Banka!E12,1," ")</f>
        <v xml:space="preserve"> </v>
      </c>
      <c r="U13" s="122" t="str">
        <f>IF($L$2=Banka!K12,1," ")</f>
        <v xml:space="preserve"> </v>
      </c>
      <c r="V13" s="122" t="str">
        <f>IF($L$2=BilProg!E12,1," ")</f>
        <v xml:space="preserve"> </v>
      </c>
      <c r="W13" s="121" t="str">
        <f>IF($L$2=BilProg!K12,1," ")</f>
        <v xml:space="preserve"> </v>
      </c>
      <c r="X13" s="121" t="str">
        <f>IF($L$2=BilGüv!E12,1," ")</f>
        <v xml:space="preserve"> </v>
      </c>
      <c r="Y13" s="121" t="str">
        <f>IF($L$2=BilGüv!K12,1," ")</f>
        <v xml:space="preserve"> </v>
      </c>
      <c r="Z13" s="122" t="str">
        <f>IF($L$2=SosGüv!E12,1," ")</f>
        <v xml:space="preserve"> </v>
      </c>
      <c r="AA13" s="122" t="str">
        <f>IF($L$2=SosGüv!K12,1," ")</f>
        <v xml:space="preserve"> </v>
      </c>
      <c r="AB13" s="123" t="str">
        <f t="shared" si="1"/>
        <v xml:space="preserve"> </v>
      </c>
      <c r="AC13" s="124">
        <v>0.66666666666666663</v>
      </c>
      <c r="AD13" s="122" t="str">
        <f>IF($L$2=SosGüvİÖ!E12,1," ")</f>
        <v xml:space="preserve"> </v>
      </c>
      <c r="AE13" s="122" t="str">
        <f>IF($L$2=SosGüvİÖ!K12,1," ")</f>
        <v xml:space="preserve"> </v>
      </c>
      <c r="AF13" s="122" t="str">
        <f>IF($L$2=BankaİÖ!E12,1," ")</f>
        <v xml:space="preserve"> </v>
      </c>
      <c r="AG13" s="122" t="str">
        <f>IF($L$2=BankaİÖ!K12,1," ")</f>
        <v xml:space="preserve"> </v>
      </c>
      <c r="AH13" s="123" t="str">
        <f t="shared" si="2"/>
        <v xml:space="preserve"> </v>
      </c>
    </row>
    <row r="14" spans="1:34" s="93" customFormat="1" ht="9" customHeight="1" x14ac:dyDescent="0.25">
      <c r="A14" s="299" t="s">
        <v>5</v>
      </c>
      <c r="B14" s="95">
        <v>0.38541666666666669</v>
      </c>
      <c r="C14" s="96" t="str">
        <f>IF(L$2=Çağrı!E13,Çağrı!C13,IF(L$2=Çağrı!K13,Çağrı!I13,IF(L$2=Muhasebe!E13,Muhasebe!C13,IF(L$2=Muhasebe!K13,Muhasebe!I13,IF(L$2=Banka!E13,Banka!C13,IF(L$2=Banka!K13,Banka!I13,IF(L$2=SosGüv!E13,SosGüv!C13,IF(L$2=SosGüv!K13,SosGüv!I13,IF(L$2=BilProg!E13,BilProg!C13,IF(L$2=BilProg!K13,BilProg!I13,IF(L$2=BilGüv!E13,BilGüv!C13,IF(L$2=BilGüv!K13,BilGüv!I13," "))))))))))))</f>
        <v xml:space="preserve"> </v>
      </c>
      <c r="D14" s="96" t="str">
        <f>IF(L$2=Çağrı!E13,Çağrı!D13,IF(L$2=Çağrı!K13,Çağrı!J13,IF(L$2=Muhasebe!E13,Muhasebe!D13,IF(L$2=Muhasebe!K13,Muhasebe!J13,IF(L$2=Banka!E13,Banka!D13,IF(L$2=Banka!K13,Banka!J13,IF(L$2=SosGüv!E13,SosGüv!D13,IF(L$2=SosGüv!K13,SosGüv!J13,IF(L$2=BilProg!E13,BilProg!D13,IF(L$2=BilProg!K13,BilProg!J13,IF(L$2=BilGüv!E13,BilGüv!D13,IF(L$2=BilGüv!K13,BilGüv!J13," "))))))))))))</f>
        <v xml:space="preserve"> </v>
      </c>
      <c r="E14" s="97" t="str">
        <f>IF(L$2=Çağrı!E13,Çağrı!F13,IF(L$2=Çağrı!K13,Çağrı!L13,IF(L$2=Muhasebe!E13,Muhasebe!F13,IF(L$2=Muhasebe!K13,Muhasebe!L13,IF(L$2=Banka!E13,Banka!F13,IF(L$2=Banka!K13,Banka!L13,IF(L$2=SosGüv!E13,SosGüv!F13,IF(L$2=SosGüv!K13,SosGüv!L13,IF(L$2=BilProg!E13,BilProg!F13,IF(L$2=BilProg!K13,BilProg!L13,IF(L$2=BilGüv!E13,BilGüv!F13,IF(L$2=BilGüv!K13,BilGüv!L13," "))))))))))))</f>
        <v xml:space="preserve"> </v>
      </c>
      <c r="F14" s="302" t="s">
        <v>5</v>
      </c>
      <c r="G14" s="95">
        <v>0.625</v>
      </c>
      <c r="H14" s="96" t="str">
        <f>IF(L$2=BankaİÖ!E13,BankaİÖ!C13,IF(L$2=BankaİÖ!K13,BankaİÖ!I13,IF(L$2=SosGüvİÖ!E13,SosGüvİÖ!C13,IF(L$2=SosGüvİÖ!K13,SosGüvİÖ!I13," "))))</f>
        <v xml:space="preserve"> </v>
      </c>
      <c r="I14" s="96" t="str">
        <f>IF(L$2=BankaİÖ!E13,BankaİÖ!D13,IF(L$2=BankaİÖ!K13,BankaİÖ!J13,IF(L$2=SosGüvİÖ!E13,SosGüvİÖ!D13,IF(L$2=SosGüvİÖ!K13,SosGüvİÖ!J13," "))))</f>
        <v xml:space="preserve"> </v>
      </c>
      <c r="J14" s="98" t="str">
        <f>IF(L$2=BankaİÖ!E13,BankaİÖ!F13,IF(L$2=BankaİÖ!K13,BankaİÖ!L16,IF(L$2=SosGüvİÖ!E13,SosGüvİÖ!F13,IF(L$2=SosGüvİÖ!K13,SosGüvİÖ!L13," "))))</f>
        <v xml:space="preserve"> </v>
      </c>
      <c r="K14" s="93">
        <v>11</v>
      </c>
      <c r="L14" s="157" t="s">
        <v>156</v>
      </c>
      <c r="M14" s="99" t="str">
        <f t="shared" si="0"/>
        <v xml:space="preserve"> </v>
      </c>
      <c r="N14" s="295" t="s">
        <v>5</v>
      </c>
      <c r="O14" s="100">
        <v>0.375</v>
      </c>
      <c r="P14" s="97" t="str">
        <f>IF($L$2=Çağrı!E13,1," ")</f>
        <v xml:space="preserve"> </v>
      </c>
      <c r="Q14" s="97" t="str">
        <f>IF($L$2=Çağrı!K13,1," ")</f>
        <v xml:space="preserve"> </v>
      </c>
      <c r="R14" s="97" t="str">
        <f>IF($L$2=Muhasebe!E13,1," ")</f>
        <v xml:space="preserve"> </v>
      </c>
      <c r="S14" s="101" t="str">
        <f>IF($L$2=Muhasebe!K13,1," ")</f>
        <v xml:space="preserve"> </v>
      </c>
      <c r="T14" s="101" t="str">
        <f>IF($L$2=Banka!E13,1," ")</f>
        <v xml:space="preserve"> </v>
      </c>
      <c r="U14" s="101" t="str">
        <f>IF($L$2=Banka!K13,1," ")</f>
        <v xml:space="preserve"> </v>
      </c>
      <c r="V14" s="101" t="str">
        <f>IF($L$2=BilProg!E13,1," ")</f>
        <v xml:space="preserve"> </v>
      </c>
      <c r="W14" s="97" t="str">
        <f>IF($L$2=BilProg!K13,1," ")</f>
        <v xml:space="preserve"> </v>
      </c>
      <c r="X14" s="97" t="str">
        <f>IF($L$2=BilGüv!E13,1," ")</f>
        <v xml:space="preserve"> </v>
      </c>
      <c r="Y14" s="97" t="str">
        <f>IF($L$2=BilGüv!K13,1," ")</f>
        <v xml:space="preserve"> </v>
      </c>
      <c r="Z14" s="101" t="str">
        <f>IF($L$2=SosGüv!E13,1," ")</f>
        <v xml:space="preserve"> </v>
      </c>
      <c r="AA14" s="101" t="str">
        <f>IF($L$2=SosGüv!K13,1," ")</f>
        <v xml:space="preserve"> </v>
      </c>
      <c r="AB14" s="102" t="str">
        <f t="shared" si="1"/>
        <v xml:space="preserve"> </v>
      </c>
      <c r="AC14" s="103">
        <v>0.70833333333333337</v>
      </c>
      <c r="AD14" s="101" t="str">
        <f>IF($L$2=SosGüvİÖ!E13,1," ")</f>
        <v xml:space="preserve"> </v>
      </c>
      <c r="AE14" s="101" t="str">
        <f>IF($L$2=SosGüvİÖ!K13,1," ")</f>
        <v xml:space="preserve"> </v>
      </c>
      <c r="AF14" s="101" t="str">
        <f>IF($L$2=BankaİÖ!E13,1," ")</f>
        <v xml:space="preserve"> </v>
      </c>
      <c r="AG14" s="101" t="str">
        <f>IF($L$2=BankaİÖ!K13,1," ")</f>
        <v xml:space="preserve"> </v>
      </c>
      <c r="AH14" s="102" t="str">
        <f t="shared" si="2"/>
        <v xml:space="preserve"> </v>
      </c>
    </row>
    <row r="15" spans="1:34" s="93" customFormat="1" ht="9" customHeight="1" x14ac:dyDescent="0.25">
      <c r="A15" s="300"/>
      <c r="B15" s="104">
        <v>0.42708333333333331</v>
      </c>
      <c r="C15" s="105" t="str">
        <f>IF(L$2=Çağrı!E14,Çağrı!C14,IF(L$2=Çağrı!K14,Çağrı!I14,IF(L$2=Muhasebe!E14,Muhasebe!C14,IF(L$2=Muhasebe!K14,Muhasebe!I14,IF(L$2=Banka!E14,Banka!C14,IF(L$2=Banka!K14,Banka!I14,IF(L$2=SosGüv!E14,SosGüv!C14,IF(L$2=SosGüv!K14,SosGüv!I14,IF(L$2=BilProg!E14,BilProg!C14,IF(L$2=BilProg!K14,BilProg!I14,IF(L$2=BilGüv!E14,BilGüv!C14,IF(L$2=BilGüv!K14,BilGüv!I14," "))))))))))))</f>
        <v>SGP104</v>
      </c>
      <c r="D15" s="105" t="str">
        <f>IF(L$2=Çağrı!E14,Çağrı!D14,IF(L$2=Çağrı!K14,Çağrı!J14,IF(L$2=Muhasebe!E14,Muhasebe!D14,IF(L$2=Muhasebe!K14,Muhasebe!J14,IF(L$2=Banka!E14,Banka!D14,IF(L$2=Banka!K14,Banka!J14,IF(L$2=SosGüv!E14,SosGüv!D14,IF(L$2=SosGüv!K14,SosGüv!J14,IF(L$2=BilProg!E14,BilProg!D14,IF(L$2=BilProg!K14,BilProg!J14,IF(L$2=BilGüv!E14,BilGüv!D14,IF(L$2=BilGüv!K14,BilGüv!J14," "))))))))))))</f>
        <v>Genel Muhasebe II</v>
      </c>
      <c r="E15" s="106" t="str">
        <f>IF(L$2=Çağrı!E14,Çağrı!F14,IF(L$2=Çağrı!K14,Çağrı!L14,IF(L$2=Muhasebe!E14,Muhasebe!F14,IF(L$2=Muhasebe!K14,Muhasebe!L14,IF(L$2=Banka!E14,Banka!F14,IF(L$2=Banka!K14,Banka!L14,IF(L$2=SosGüv!E14,SosGüv!F14,IF(L$2=SosGüv!K14,SosGüv!L14,IF(L$2=BilProg!E14,BilProg!F14,IF(L$2=BilProg!K14,BilProg!L14,IF(L$2=BilGüv!E14,BilGüv!F14,IF(L$2=BilGüv!K14,BilGüv!L14," "))))))))))))</f>
        <v>D101</v>
      </c>
      <c r="F15" s="303"/>
      <c r="G15" s="104">
        <v>0.66666666666666663</v>
      </c>
      <c r="H15" s="105" t="str">
        <f>IF(L$2=BankaİÖ!E14,BankaİÖ!C14,IF(L$2=BankaİÖ!K14,BankaİÖ!I14,IF(L$2=SosGüvİÖ!E14,SosGüvİÖ!C14,IF(L$2=SosGüvİÖ!K14,SosGüvİÖ!I14," "))))</f>
        <v xml:space="preserve"> </v>
      </c>
      <c r="I15" s="105" t="str">
        <f>IF(L$2=BankaİÖ!E14,BankaİÖ!D14,IF(L$2=BankaİÖ!K14,BankaİÖ!J14,IF(L$2=SosGüvİÖ!E14,SosGüvİÖ!D14,IF(L$2=SosGüvİÖ!K14,SosGüvİÖ!J14," "))))</f>
        <v xml:space="preserve"> </v>
      </c>
      <c r="J15" s="107" t="str">
        <f>IF(L$2=BankaİÖ!E14,BankaİÖ!F14,IF(L$2=BankaİÖ!K14,BankaİÖ!L17,IF(L$2=SosGüvİÖ!E14,SosGüvİÖ!F14,IF(L$2=SosGüvİÖ!K14,SosGüvİÖ!L14," "))))</f>
        <v xml:space="preserve"> </v>
      </c>
      <c r="K15" s="93">
        <v>12</v>
      </c>
      <c r="L15" s="157" t="s">
        <v>481</v>
      </c>
      <c r="M15" s="99" t="str">
        <f t="shared" si="0"/>
        <v xml:space="preserve"> </v>
      </c>
      <c r="N15" s="296"/>
      <c r="O15" s="108">
        <v>0.41319444444444442</v>
      </c>
      <c r="P15" s="109" t="str">
        <f>IF($L$2=Çağrı!E14,1," ")</f>
        <v xml:space="preserve"> </v>
      </c>
      <c r="Q15" s="109" t="str">
        <f>IF($L$2=Çağrı!K14,1," ")</f>
        <v xml:space="preserve"> </v>
      </c>
      <c r="R15" s="109" t="str">
        <f>IF($L$2=Muhasebe!E14,1," ")</f>
        <v xml:space="preserve"> </v>
      </c>
      <c r="S15" s="110" t="str">
        <f>IF($L$2=Muhasebe!K14,1," ")</f>
        <v xml:space="preserve"> </v>
      </c>
      <c r="T15" s="110" t="str">
        <f>IF($L$2=Banka!E14,1," ")</f>
        <v xml:space="preserve"> </v>
      </c>
      <c r="U15" s="110" t="str">
        <f>IF($L$2=Banka!K14,1," ")</f>
        <v xml:space="preserve"> </v>
      </c>
      <c r="V15" s="110" t="str">
        <f>IF($L$2=BilProg!E14,1," ")</f>
        <v xml:space="preserve"> </v>
      </c>
      <c r="W15" s="109" t="str">
        <f>IF($L$2=BilProg!K14,1," ")</f>
        <v xml:space="preserve"> </v>
      </c>
      <c r="X15" s="109" t="str">
        <f>IF($L$2=BilGüv!E14,1," ")</f>
        <v xml:space="preserve"> </v>
      </c>
      <c r="Y15" s="109" t="str">
        <f>IF($L$2=BilGüv!K14,1," ")</f>
        <v xml:space="preserve"> </v>
      </c>
      <c r="Z15" s="110">
        <f>IF($L$2=SosGüv!E14,1," ")</f>
        <v>1</v>
      </c>
      <c r="AA15" s="110" t="str">
        <f>IF($L$2=SosGüv!K14,1," ")</f>
        <v xml:space="preserve"> </v>
      </c>
      <c r="AB15" s="111" t="str">
        <f t="shared" si="1"/>
        <v xml:space="preserve"> </v>
      </c>
      <c r="AC15" s="112">
        <v>0.75</v>
      </c>
      <c r="AD15" s="110" t="str">
        <f>IF($L$2=SosGüvİÖ!E14,1," ")</f>
        <v xml:space="preserve"> </v>
      </c>
      <c r="AE15" s="110" t="str">
        <f>IF($L$2=SosGüvİÖ!K14,1," ")</f>
        <v xml:space="preserve"> </v>
      </c>
      <c r="AF15" s="110" t="str">
        <f>IF($L$2=BankaİÖ!E14,1," ")</f>
        <v xml:space="preserve"> </v>
      </c>
      <c r="AG15" s="110" t="str">
        <f>IF($L$2=BankaİÖ!K14,1," ")</f>
        <v xml:space="preserve"> </v>
      </c>
      <c r="AH15" s="111" t="str">
        <f t="shared" si="2"/>
        <v xml:space="preserve"> </v>
      </c>
    </row>
    <row r="16" spans="1:34" s="93" customFormat="1" ht="9" customHeight="1" x14ac:dyDescent="0.25">
      <c r="A16" s="300"/>
      <c r="B16" s="104">
        <v>0.46875</v>
      </c>
      <c r="C16" s="105" t="str">
        <f>IF(L$2=Çağrı!E15,Çağrı!C15,IF(L$2=Çağrı!K15,Çağrı!I15,IF(L$2=Muhasebe!E15,Muhasebe!C15,IF(L$2=Muhasebe!K15,Muhasebe!I15,IF(L$2=Banka!E15,Banka!C15,IF(L$2=Banka!K15,Banka!I15,IF(L$2=SosGüv!E15,SosGüv!C15,IF(L$2=SosGüv!K15,SosGüv!I15,IF(L$2=BilProg!E15,BilProg!C15,IF(L$2=BilProg!K15,BilProg!I15,IF(L$2=BilGüv!E15,BilGüv!C15,IF(L$2=BilGüv!K15,BilGüv!I15," "))))))))))))</f>
        <v>SGP104</v>
      </c>
      <c r="D16" s="105" t="str">
        <f>IF(L$2=Çağrı!E15,Çağrı!D15,IF(L$2=Çağrı!K15,Çağrı!J15,IF(L$2=Muhasebe!E15,Muhasebe!D15,IF(L$2=Muhasebe!K15,Muhasebe!J15,IF(L$2=Banka!E15,Banka!D15,IF(L$2=Banka!K15,Banka!J15,IF(L$2=SosGüv!E15,SosGüv!D15,IF(L$2=SosGüv!K15,SosGüv!J15,IF(L$2=BilProg!E15,BilProg!D15,IF(L$2=BilProg!K15,BilProg!J15,IF(L$2=BilGüv!E15,BilGüv!D15,IF(L$2=BilGüv!K15,BilGüv!J15," "))))))))))))</f>
        <v>Genel Muhasebe II</v>
      </c>
      <c r="E16" s="106" t="str">
        <f>IF(L$2=Çağrı!E15,Çağrı!F15,IF(L$2=Çağrı!K15,Çağrı!L15,IF(L$2=Muhasebe!E15,Muhasebe!F15,IF(L$2=Muhasebe!K15,Muhasebe!L15,IF(L$2=Banka!E15,Banka!F15,IF(L$2=Banka!K15,Banka!L15,IF(L$2=SosGüv!E15,SosGüv!F15,IF(L$2=SosGüv!K15,SosGüv!L15,IF(L$2=BilProg!E15,BilProg!F15,IF(L$2=BilProg!K15,BilProg!L15,IF(L$2=BilGüv!E15,BilGüv!F15,IF(L$2=BilGüv!K15,BilGüv!L15," "))))))))))))</f>
        <v>D101</v>
      </c>
      <c r="F16" s="303"/>
      <c r="G16" s="104">
        <v>0.70833333333333304</v>
      </c>
      <c r="H16" s="105" t="str">
        <f>IF(L$2=BankaİÖ!E15,BankaİÖ!C15,IF(L$2=BankaİÖ!K15,BankaİÖ!I15,IF(L$2=SosGüvİÖ!E15,SosGüvİÖ!C15,IF(L$2=SosGüvİÖ!K15,SosGüvİÖ!I15," "))))</f>
        <v xml:space="preserve"> </v>
      </c>
      <c r="I16" s="105" t="str">
        <f>IF(L$2=BankaİÖ!E15,BankaİÖ!D15,IF(L$2=BankaİÖ!K15,BankaİÖ!J15,IF(L$2=SosGüvİÖ!E15,SosGüvİÖ!D15,IF(L$2=SosGüvİÖ!K15,SosGüvİÖ!J15," "))))</f>
        <v xml:space="preserve"> </v>
      </c>
      <c r="J16" s="107" t="str">
        <f>IF(L$2=BankaİÖ!E15,BankaİÖ!F15,IF(L$2=BankaİÖ!K15,BankaİÖ!L15,IF(L$2=SosGüvİÖ!E15,SosGüvİÖ!F15,IF(L$2=SosGüvİÖ!K15,SosGüvİÖ!L15," "))))</f>
        <v xml:space="preserve"> </v>
      </c>
      <c r="K16" s="94">
        <v>13</v>
      </c>
      <c r="L16" s="158" t="s">
        <v>41</v>
      </c>
      <c r="M16" s="99" t="str">
        <f t="shared" si="0"/>
        <v xml:space="preserve"> </v>
      </c>
      <c r="N16" s="296"/>
      <c r="O16" s="113">
        <v>0.4513888888888889</v>
      </c>
      <c r="P16" s="106" t="str">
        <f>IF($L$2=Çağrı!E15,1," ")</f>
        <v xml:space="preserve"> </v>
      </c>
      <c r="Q16" s="106" t="str">
        <f>IF($L$2=Çağrı!K15,1," ")</f>
        <v xml:space="preserve"> </v>
      </c>
      <c r="R16" s="106" t="str">
        <f>IF($L$2=Muhasebe!E15,1," ")</f>
        <v xml:space="preserve"> </v>
      </c>
      <c r="S16" s="114" t="str">
        <f>IF($L$2=Muhasebe!K15,1," ")</f>
        <v xml:space="preserve"> </v>
      </c>
      <c r="T16" s="114" t="str">
        <f>IF($L$2=Banka!E15,1," ")</f>
        <v xml:space="preserve"> </v>
      </c>
      <c r="U16" s="114" t="str">
        <f>IF($L$2=Banka!K15,1," ")</f>
        <v xml:space="preserve"> </v>
      </c>
      <c r="V16" s="114" t="str">
        <f>IF($L$2=BilProg!E15,1," ")</f>
        <v xml:space="preserve"> </v>
      </c>
      <c r="W16" s="106" t="str">
        <f>IF($L$2=BilProg!K15,1," ")</f>
        <v xml:space="preserve"> </v>
      </c>
      <c r="X16" s="106" t="str">
        <f>IF($L$2=BilGüv!E15,1," ")</f>
        <v xml:space="preserve"> </v>
      </c>
      <c r="Y16" s="106" t="str">
        <f>IF($L$2=BilGüv!K15,1," ")</f>
        <v xml:space="preserve"> </v>
      </c>
      <c r="Z16" s="114">
        <f>IF($L$2=SosGüv!E15,1," ")</f>
        <v>1</v>
      </c>
      <c r="AA16" s="114" t="str">
        <f>IF($L$2=SosGüv!K15,1," ")</f>
        <v xml:space="preserve"> </v>
      </c>
      <c r="AB16" s="115" t="str">
        <f t="shared" si="1"/>
        <v xml:space="preserve"> </v>
      </c>
      <c r="AC16" s="116">
        <v>0.79166666666666663</v>
      </c>
      <c r="AD16" s="114" t="str">
        <f>IF($L$2=SosGüvİÖ!E15,1," ")</f>
        <v xml:space="preserve"> </v>
      </c>
      <c r="AE16" s="114" t="str">
        <f>IF($L$2=SosGüvİÖ!K15,1," ")</f>
        <v xml:space="preserve"> </v>
      </c>
      <c r="AF16" s="114" t="str">
        <f>IF($L$2=BankaİÖ!E15,1," ")</f>
        <v xml:space="preserve"> </v>
      </c>
      <c r="AG16" s="114" t="str">
        <f>IF($L$2=BankaİÖ!K15,1," ")</f>
        <v xml:space="preserve"> </v>
      </c>
      <c r="AH16" s="115" t="str">
        <f t="shared" si="2"/>
        <v xml:space="preserve"> </v>
      </c>
    </row>
    <row r="17" spans="1:34" s="93" customFormat="1" ht="9" customHeight="1" x14ac:dyDescent="0.25">
      <c r="A17" s="300"/>
      <c r="B17" s="104">
        <v>0.5</v>
      </c>
      <c r="C17" s="105" t="str">
        <f>IF(L$2=Çağrı!E16,Çağrı!C16,IF(L$2=Çağrı!K16,Çağrı!I16,IF(L$2=Muhasebe!E16,Muhasebe!C16,IF(L$2=Muhasebe!K16,Muhasebe!I16,IF(L$2=Banka!E16,Banka!C16,IF(L$2=Banka!K16,Banka!I16,IF(L$2=SosGüv!E16,SosGüv!C16,IF(L$2=SosGüv!K16,SosGüv!I16,IF(L$2=BilProg!E16,BilProg!C16,IF(L$2=BilProg!K16,BilProg!I16,IF(L$2=BilGüv!E16,BilGüv!C16,IF(L$2=BilGüv!K16,BilGüv!I16," "))))))))))))</f>
        <v xml:space="preserve"> </v>
      </c>
      <c r="D17" s="105" t="str">
        <f>IF(L$2=Çağrı!E16,Çağrı!D16,IF(L$2=Çağrı!K16,Çağrı!J16,IF(L$2=Muhasebe!E16,Muhasebe!D16,IF(L$2=Muhasebe!K16,Muhasebe!J16,IF(L$2=Banka!E16,Banka!D16,IF(L$2=Banka!K16,Banka!J16,IF(L$2=SosGüv!E16,SosGüv!D16,IF(L$2=SosGüv!K16,SosGüv!J16,IF(L$2=BilProg!E16,BilProg!D16,IF(L$2=BilProg!K16,BilProg!J16,IF(L$2=BilGüv!E16,BilGüv!D16,IF(L$2=BilGüv!K16,BilGüv!J16," "))))))))))))</f>
        <v xml:space="preserve"> </v>
      </c>
      <c r="E17" s="106" t="str">
        <f>IF(L$2=Çağrı!E16,Çağrı!F16,IF(L$2=Çağrı!K16,Çağrı!L16,IF(L$2=Muhasebe!E16,Muhasebe!F16,IF(L$2=Muhasebe!K16,Muhasebe!L16,IF(L$2=Banka!E16,Banka!F16,IF(L$2=Banka!K16,Banka!L16,IF(L$2=SosGüv!E16,SosGüv!F16,IF(L$2=SosGüv!K16,SosGüv!L16,IF(L$2=BilProg!E16,BilProg!F16,IF(L$2=BilProg!K16,BilProg!L16,IF(L$2=BilGüv!E16,BilGüv!F16,IF(L$2=BilGüv!K16,BilGüv!L16," "))))))))))))</f>
        <v xml:space="preserve"> </v>
      </c>
      <c r="F17" s="303"/>
      <c r="G17" s="104">
        <v>0.75</v>
      </c>
      <c r="H17" s="105" t="str">
        <f>IF(L$2=BankaİÖ!E16,BankaİÖ!C16,IF(L$2=BankaİÖ!K16,BankaİÖ!I16,IF(L$2=SosGüvİÖ!E16,SosGüvİÖ!C16,IF(L$2=SosGüvİÖ!K16,SosGüvİÖ!I16," "))))</f>
        <v xml:space="preserve"> </v>
      </c>
      <c r="I17" s="105" t="str">
        <f>IF(L$2=BankaİÖ!E16,BankaİÖ!D16,IF(L$2=BankaİÖ!K16,BankaİÖ!J16,IF(L$2=SosGüvİÖ!E16,SosGüvİÖ!D16,IF(L$2=SosGüvİÖ!K16,SosGüvİÖ!J16," "))))</f>
        <v xml:space="preserve"> </v>
      </c>
      <c r="J17" s="107" t="str">
        <f>IF(L$2=BankaİÖ!E16,BankaİÖ!F16,IF(L$2=BankaİÖ!K16,BankaİÖ!#REF!,IF(L$2=SosGüvİÖ!E16,SosGüvİÖ!F16,IF(L$2=SosGüvİÖ!K16,SosGüvİÖ!L16," "))))</f>
        <v xml:space="preserve"> </v>
      </c>
      <c r="K17" s="93">
        <v>14</v>
      </c>
      <c r="L17" s="158" t="s">
        <v>166</v>
      </c>
      <c r="M17" s="99" t="str">
        <f t="shared" si="0"/>
        <v xml:space="preserve"> </v>
      </c>
      <c r="N17" s="296"/>
      <c r="O17" s="108">
        <v>0.48958333333333331</v>
      </c>
      <c r="P17" s="109" t="str">
        <f>IF($L$2=Çağrı!E16,1," ")</f>
        <v xml:space="preserve"> </v>
      </c>
      <c r="Q17" s="109" t="str">
        <f>IF($L$2=Çağrı!K16,1," ")</f>
        <v xml:space="preserve"> </v>
      </c>
      <c r="R17" s="109" t="str">
        <f>IF($L$2=Muhasebe!E16,1," ")</f>
        <v xml:space="preserve"> </v>
      </c>
      <c r="S17" s="110" t="str">
        <f>IF($L$2=Muhasebe!K16,1," ")</f>
        <v xml:space="preserve"> </v>
      </c>
      <c r="T17" s="110" t="str">
        <f>IF($L$2=Banka!E16,1," ")</f>
        <v xml:space="preserve"> </v>
      </c>
      <c r="U17" s="110" t="str">
        <f>IF($L$2=Banka!K16,1," ")</f>
        <v xml:space="preserve"> </v>
      </c>
      <c r="V17" s="110" t="str">
        <f>IF($L$2=BilProg!E16,1," ")</f>
        <v xml:space="preserve"> </v>
      </c>
      <c r="W17" s="109" t="str">
        <f>IF($L$2=BilProg!K16,1," ")</f>
        <v xml:space="preserve"> </v>
      </c>
      <c r="X17" s="109" t="str">
        <f>IF($L$2=BilGüv!E16,1," ")</f>
        <v xml:space="preserve"> </v>
      </c>
      <c r="Y17" s="109" t="str">
        <f>IF($L$2=BilGüv!K16,1," ")</f>
        <v xml:space="preserve"> </v>
      </c>
      <c r="Z17" s="110" t="str">
        <f>IF($L$2=SosGüv!E16,1," ")</f>
        <v xml:space="preserve"> </v>
      </c>
      <c r="AA17" s="110" t="str">
        <f>IF($L$2=SosGüv!K16,1," ")</f>
        <v xml:space="preserve"> </v>
      </c>
      <c r="AB17" s="111" t="str">
        <f t="shared" si="1"/>
        <v xml:space="preserve"> </v>
      </c>
      <c r="AC17" s="112">
        <v>0.83333333333333337</v>
      </c>
      <c r="AD17" s="110" t="str">
        <f>IF($L$2=SosGüvİÖ!E16,1," ")</f>
        <v xml:space="preserve"> </v>
      </c>
      <c r="AE17" s="110" t="str">
        <f>IF($L$2=SosGüvİÖ!K16,1," ")</f>
        <v xml:space="preserve"> </v>
      </c>
      <c r="AF17" s="110" t="str">
        <f>IF($L$2=BankaİÖ!E16,1," ")</f>
        <v xml:space="preserve"> </v>
      </c>
      <c r="AG17" s="110" t="str">
        <f>IF($L$2=BankaİÖ!K16,1," ")</f>
        <v xml:space="preserve"> </v>
      </c>
      <c r="AH17" s="111" t="str">
        <f t="shared" si="2"/>
        <v xml:space="preserve"> </v>
      </c>
    </row>
    <row r="18" spans="1:34" s="93" customFormat="1" ht="9" customHeight="1" x14ac:dyDescent="0.25">
      <c r="A18" s="300"/>
      <c r="B18" s="104">
        <v>0.54166666666666663</v>
      </c>
      <c r="C18" s="105" t="str">
        <f>IF(L$2=Çağrı!E17,Çağrı!C17,IF(L$2=Çağrı!K17,Çağrı!I17,IF(L$2=Muhasebe!E17,Muhasebe!C17,IF(L$2=Muhasebe!K17,Muhasebe!I17,IF(L$2=Banka!E17,Banka!C17,IF(L$2=Banka!K17,Banka!I17,IF(L$2=SosGüv!E17,SosGüv!C17,IF(L$2=SosGüv!K17,SosGüv!I17,IF(L$2=BilProg!E17,BilProg!C17,IF(L$2=BilProg!K17,BilProg!I17,IF(L$2=BilGüv!E17,BilGüv!C17,IF(L$2=BilGüv!K17,BilGüv!I17," "))))))))))))</f>
        <v>MUV252</v>
      </c>
      <c r="D18" s="105" t="str">
        <f>IF(L$2=Çağrı!E17,Çağrı!D17,IF(L$2=Çağrı!K17,Çağrı!J17,IF(L$2=Muhasebe!E17,Muhasebe!D17,IF(L$2=Muhasebe!K17,Muhasebe!J17,IF(L$2=Banka!E17,Banka!D17,IF(L$2=Banka!K17,Banka!J17,IF(L$2=SosGüv!E17,SosGüv!D17,IF(L$2=SosGüv!K17,SosGüv!J17,IF(L$2=BilProg!E17,BilProg!D17,IF(L$2=BilProg!K17,BilProg!J17,IF(L$2=BilGüv!E17,BilGüv!D17,IF(L$2=BilGüv!K17,BilGüv!J17," "))))))))))))</f>
        <v>MUHASEBE UYGULAMALARI</v>
      </c>
      <c r="E18" s="106" t="str">
        <f>IF(L$2=Çağrı!E17,Çağrı!F17,IF(L$2=Çağrı!K17,Çağrı!L17,IF(L$2=Muhasebe!E17,Muhasebe!F17,IF(L$2=Muhasebe!K17,Muhasebe!L17,IF(L$2=Banka!E17,Banka!F17,IF(L$2=Banka!K17,Banka!L17,IF(L$2=SosGüv!E17,SosGüv!F17,IF(L$2=SosGüv!K17,SosGüv!L17,IF(L$2=BilProg!E17,BilProg!F17,IF(L$2=BilProg!K17,BilProg!L17,IF(L$2=BilGüv!E17,BilGüv!F17,IF(L$2=BilGüv!K17,BilGüv!L17," "))))))))))))</f>
        <v>D101</v>
      </c>
      <c r="F18" s="303"/>
      <c r="G18" s="104">
        <v>0.79166666666666696</v>
      </c>
      <c r="H18" s="105" t="str">
        <f>IF(L$2=BankaİÖ!E17,BankaİÖ!C17,IF(L$2=BankaİÖ!K17,BankaİÖ!I17,IF(L$2=SosGüvİÖ!E17,SosGüvİÖ!C17,IF(L$2=SosGüvİÖ!K17,SosGüvİÖ!I17," "))))</f>
        <v xml:space="preserve"> </v>
      </c>
      <c r="I18" s="105" t="str">
        <f>IF(L$2=BankaİÖ!E17,BankaİÖ!D17,IF(L$2=BankaİÖ!K17,BankaİÖ!J17,IF(L$2=SosGüvİÖ!E17,SosGüvİÖ!D17,IF(L$2=SosGüvİÖ!K17,SosGüvİÖ!J17," "))))</f>
        <v xml:space="preserve"> </v>
      </c>
      <c r="J18" s="107" t="str">
        <f>IF(L$2=BankaİÖ!E17,BankaİÖ!F17,IF(L$2=BankaİÖ!K17,BankaİÖ!#REF!,IF(L$2=SosGüvİÖ!E17,SosGüvİÖ!F17,IF(L$2=SosGüvİÖ!K17,SosGüvİÖ!L17," "))))</f>
        <v xml:space="preserve"> </v>
      </c>
      <c r="K18" s="93">
        <v>15</v>
      </c>
      <c r="L18" s="159" t="s">
        <v>153</v>
      </c>
      <c r="M18" s="99" t="str">
        <f t="shared" si="0"/>
        <v xml:space="preserve"> </v>
      </c>
      <c r="N18" s="296"/>
      <c r="O18" s="113">
        <v>0.54166666666666663</v>
      </c>
      <c r="P18" s="106" t="str">
        <f>IF($L$2=Çağrı!E17,1," ")</f>
        <v xml:space="preserve"> </v>
      </c>
      <c r="Q18" s="106" t="str">
        <f>IF($L$2=Çağrı!K17,1," ")</f>
        <v xml:space="preserve"> </v>
      </c>
      <c r="R18" s="106" t="str">
        <f>IF($L$2=Muhasebe!E17,1," ")</f>
        <v xml:space="preserve"> </v>
      </c>
      <c r="S18" s="114">
        <f>IF($L$2=Muhasebe!K17,1," ")</f>
        <v>1</v>
      </c>
      <c r="T18" s="114" t="str">
        <f>IF($L$2=Banka!E17,1," ")</f>
        <v xml:space="preserve"> </v>
      </c>
      <c r="U18" s="114" t="str">
        <f>IF($L$2=Banka!K17,1," ")</f>
        <v xml:space="preserve"> </v>
      </c>
      <c r="V18" s="114" t="str">
        <f>IF($L$2=BilProg!E17,1," ")</f>
        <v xml:space="preserve"> </v>
      </c>
      <c r="W18" s="106" t="str">
        <f>IF($L$2=BilProg!K17,1," ")</f>
        <v xml:space="preserve"> </v>
      </c>
      <c r="X18" s="106" t="str">
        <f>IF($L$2=BilGüv!E17,1," ")</f>
        <v xml:space="preserve"> </v>
      </c>
      <c r="Y18" s="106" t="str">
        <f>IF($L$2=BilGüv!K17,1," ")</f>
        <v xml:space="preserve"> </v>
      </c>
      <c r="Z18" s="114" t="str">
        <f>IF($L$2=SosGüv!E17,1," ")</f>
        <v xml:space="preserve"> </v>
      </c>
      <c r="AA18" s="114" t="str">
        <f>IF($L$2=SosGüv!K17,1," ")</f>
        <v xml:space="preserve"> </v>
      </c>
      <c r="AB18" s="115" t="str">
        <f t="shared" si="1"/>
        <v xml:space="preserve"> </v>
      </c>
      <c r="AC18" s="116">
        <v>0.875</v>
      </c>
      <c r="AD18" s="114" t="str">
        <f>IF($L$2=SosGüvİÖ!E17,1," ")</f>
        <v xml:space="preserve"> </v>
      </c>
      <c r="AE18" s="114" t="str">
        <f>IF($L$2=SosGüvİÖ!K17,1," ")</f>
        <v xml:space="preserve"> </v>
      </c>
      <c r="AF18" s="114" t="str">
        <f>IF($L$2=BankaİÖ!E17,1," ")</f>
        <v xml:space="preserve"> </v>
      </c>
      <c r="AG18" s="114" t="str">
        <f>IF($L$2=BankaİÖ!K17,1," ")</f>
        <v xml:space="preserve"> </v>
      </c>
      <c r="AH18" s="115" t="str">
        <f t="shared" si="2"/>
        <v xml:space="preserve"> </v>
      </c>
    </row>
    <row r="19" spans="1:34" s="93" customFormat="1" ht="9" customHeight="1" x14ac:dyDescent="0.25">
      <c r="A19" s="300"/>
      <c r="B19" s="104">
        <v>0.58333333333333337</v>
      </c>
      <c r="C19" s="105" t="str">
        <f>IF(L$2=Çağrı!E18,Çağrı!C18,IF(L$2=Çağrı!K18,Çağrı!I18,IF(L$2=Muhasebe!E18,Muhasebe!C18,IF(L$2=Muhasebe!K18,Muhasebe!I18,IF(L$2=Banka!E18,Banka!C18,IF(L$2=Banka!K18,Banka!I18,IF(L$2=SosGüv!E18,SosGüv!C18,IF(L$2=SosGüv!K18,SosGüv!I18,IF(L$2=BilProg!E18,BilProg!C18,IF(L$2=BilProg!K18,BilProg!I18,IF(L$2=BilGüv!E18,BilGüv!C18,IF(L$2=BilGüv!K18,BilGüv!I18," "))))))))))))</f>
        <v>MUV252</v>
      </c>
      <c r="D19" s="105" t="str">
        <f>IF(L$2=Çağrı!E18,Çağrı!D18,IF(L$2=Çağrı!K18,Çağrı!J18,IF(L$2=Muhasebe!E18,Muhasebe!D18,IF(L$2=Muhasebe!K18,Muhasebe!J18,IF(L$2=Banka!E18,Banka!D18,IF(L$2=Banka!K18,Banka!J18,IF(L$2=SosGüv!E18,SosGüv!D18,IF(L$2=SosGüv!K18,SosGüv!J18,IF(L$2=BilProg!E18,BilProg!D18,IF(L$2=BilProg!K18,BilProg!J18,IF(L$2=BilGüv!E18,BilGüv!D18,IF(L$2=BilGüv!K18,BilGüv!J18," "))))))))))))</f>
        <v>MUHASEBE UYGULAMALARI</v>
      </c>
      <c r="E19" s="106" t="str">
        <f>IF(L$2=Çağrı!E18,Çağrı!F18,IF(L$2=Çağrı!K18,Çağrı!L18,IF(L$2=Muhasebe!E18,Muhasebe!F18,IF(L$2=Muhasebe!K18,Muhasebe!L18,IF(L$2=Banka!E18,Banka!F18,IF(L$2=Banka!K18,Banka!L18,IF(L$2=SosGüv!E18,SosGüv!F18,IF(L$2=SosGüv!K18,SosGüv!L18,IF(L$2=BilProg!E18,BilProg!F18,IF(L$2=BilProg!K18,BilProg!L18,IF(L$2=BilGüv!E18,BilGüv!F18,IF(L$2=BilGüv!K18,BilGüv!L18," "))))))))))))</f>
        <v>D101</v>
      </c>
      <c r="F19" s="303"/>
      <c r="G19" s="104">
        <v>0.83333333333333304</v>
      </c>
      <c r="H19" s="105" t="str">
        <f>IF(L$2=BankaİÖ!E18,BankaİÖ!C18,IF(L$2=BankaİÖ!K18,BankaİÖ!I18,IF(L$2=SosGüvİÖ!E18,SosGüvİÖ!C18,IF(L$2=SosGüvİÖ!K18,SosGüvİÖ!I18," "))))</f>
        <v xml:space="preserve"> </v>
      </c>
      <c r="I19" s="105" t="str">
        <f>IF(L$2=BankaİÖ!E18,BankaİÖ!D18,IF(L$2=BankaİÖ!K18,BankaİÖ!J18,IF(L$2=SosGüvİÖ!E18,SosGüvİÖ!D18,IF(L$2=SosGüvİÖ!K18,SosGüvİÖ!J18," "))))</f>
        <v xml:space="preserve"> </v>
      </c>
      <c r="J19" s="107" t="str">
        <f>IF(L$2=BankaİÖ!E18,BankaİÖ!F18,IF(L$2=BankaİÖ!K18,BankaİÖ!L18,IF(L$2=SosGüvİÖ!E18,SosGüvİÖ!F18,IF(L$2=SosGüvİÖ!K18,SosGüvİÖ!L18," "))))</f>
        <v xml:space="preserve"> </v>
      </c>
      <c r="K19" s="93">
        <v>16</v>
      </c>
      <c r="L19" s="159" t="s">
        <v>154</v>
      </c>
      <c r="M19" s="99" t="str">
        <f t="shared" si="0"/>
        <v xml:space="preserve"> </v>
      </c>
      <c r="N19" s="296"/>
      <c r="O19" s="108">
        <v>0.58333333333333337</v>
      </c>
      <c r="P19" s="109" t="str">
        <f>IF($L$2=Çağrı!E18,1," ")</f>
        <v xml:space="preserve"> </v>
      </c>
      <c r="Q19" s="109" t="str">
        <f>IF($L$2=Çağrı!K18,1," ")</f>
        <v xml:space="preserve"> </v>
      </c>
      <c r="R19" s="109" t="str">
        <f>IF($L$2=Muhasebe!E18,1," ")</f>
        <v xml:space="preserve"> </v>
      </c>
      <c r="S19" s="110">
        <f>IF($L$2=Muhasebe!K18,1," ")</f>
        <v>1</v>
      </c>
      <c r="T19" s="110" t="str">
        <f>IF($L$2=Banka!E18,1," ")</f>
        <v xml:space="preserve"> </v>
      </c>
      <c r="U19" s="110" t="str">
        <f>IF($L$2=Banka!K18,1," ")</f>
        <v xml:space="preserve"> </v>
      </c>
      <c r="V19" s="110" t="str">
        <f>IF($L$2=BilProg!E18,1," ")</f>
        <v xml:space="preserve"> </v>
      </c>
      <c r="W19" s="109" t="str">
        <f>IF($L$2=BilProg!K18,1," ")</f>
        <v xml:space="preserve"> </v>
      </c>
      <c r="X19" s="109" t="str">
        <f>IF($L$2=BilGüv!E18,1," ")</f>
        <v xml:space="preserve"> </v>
      </c>
      <c r="Y19" s="109" t="str">
        <f>IF($L$2=BilGüv!K18,1," ")</f>
        <v xml:space="preserve"> </v>
      </c>
      <c r="Z19" s="110" t="str">
        <f>IF($L$2=SosGüv!E18,1," ")</f>
        <v xml:space="preserve"> </v>
      </c>
      <c r="AA19" s="110" t="str">
        <f>IF($L$2=SosGüv!K18,1," ")</f>
        <v xml:space="preserve"> </v>
      </c>
      <c r="AB19" s="111" t="str">
        <f t="shared" si="1"/>
        <v xml:space="preserve"> </v>
      </c>
      <c r="AC19" s="112">
        <v>0.91666666666666596</v>
      </c>
      <c r="AD19" s="110" t="str">
        <f>IF($L$2=SosGüvİÖ!E18,1," ")</f>
        <v xml:space="preserve"> </v>
      </c>
      <c r="AE19" s="110" t="str">
        <f>IF($L$2=SosGüvİÖ!K18,1," ")</f>
        <v xml:space="preserve"> </v>
      </c>
      <c r="AF19" s="110" t="str">
        <f>IF($L$2=BankaİÖ!E18,1," ")</f>
        <v xml:space="preserve"> </v>
      </c>
      <c r="AG19" s="110" t="str">
        <f>IF($L$2=BankaİÖ!K18,1," ")</f>
        <v xml:space="preserve"> </v>
      </c>
      <c r="AH19" s="111" t="str">
        <f t="shared" si="2"/>
        <v xml:space="preserve"> </v>
      </c>
    </row>
    <row r="20" spans="1:34" s="93" customFormat="1" ht="9" customHeight="1" x14ac:dyDescent="0.25">
      <c r="A20" s="300"/>
      <c r="B20" s="104">
        <v>0.625</v>
      </c>
      <c r="C20" s="105" t="str">
        <f>IF(L$2=Çağrı!E19,Çağrı!C19,IF(L$2=Çağrı!K19,Çağrı!I19,IF(L$2=Muhasebe!E19,Muhasebe!C19,IF(L$2=Muhasebe!K19,Muhasebe!I19,IF(L$2=Banka!E19,Banka!C19,IF(L$2=Banka!K19,Banka!I19,IF(L$2=SosGüv!E19,SosGüv!C19,IF(L$2=SosGüv!K19,SosGüv!I19,IF(L$2=BilProg!E19,BilProg!C19,IF(L$2=BilProg!K19,BilProg!I19,IF(L$2=BilGüv!E19,BilGüv!C19,IF(L$2=BilGüv!K19,BilGüv!I19," "))))))))))))</f>
        <v>MUV102</v>
      </c>
      <c r="D20" s="105" t="str">
        <f>IF(L$2=Çağrı!E19,Çağrı!D19,IF(L$2=Çağrı!K19,Çağrı!J19,IF(L$2=Muhasebe!E19,Muhasebe!D19,IF(L$2=Muhasebe!K19,Muhasebe!J19,IF(L$2=Banka!E19,Banka!D19,IF(L$2=Banka!K19,Banka!J19,IF(L$2=SosGüv!E19,SosGüv!D19,IF(L$2=SosGüv!K19,SosGüv!J19,IF(L$2=BilProg!E19,BilProg!D19,IF(L$2=BilProg!K19,BilProg!J19,IF(L$2=BilGüv!E19,BilGüv!D19,IF(L$2=BilGüv!K19,BilGüv!J19," "))))))))))))</f>
        <v>GENEL MUHASEBE-II</v>
      </c>
      <c r="E20" s="106" t="str">
        <f>IF(L$2=Çağrı!E19,Çağrı!F19,IF(L$2=Çağrı!K19,Çağrı!L19,IF(L$2=Muhasebe!E19,Muhasebe!F19,IF(L$2=Muhasebe!K19,Muhasebe!L19,IF(L$2=Banka!E19,Banka!F19,IF(L$2=Banka!K19,Banka!L19,IF(L$2=SosGüv!E19,SosGüv!F19,IF(L$2=SosGüv!K19,SosGüv!L19,IF(L$2=BilProg!E19,BilProg!F19,IF(L$2=BilProg!K19,BilProg!L19,IF(L$2=BilGüv!E19,BilGüv!F19,IF(L$2=BilGüv!K19,BilGüv!L19," "))))))))))))</f>
        <v>D101</v>
      </c>
      <c r="F20" s="303"/>
      <c r="G20" s="104">
        <v>0.875</v>
      </c>
      <c r="H20" s="105" t="str">
        <f>IF(L$2=BankaİÖ!E19,BankaİÖ!C19,IF(L$2=BankaİÖ!K19,BankaİÖ!I19,IF(L$2=SosGüvİÖ!E19,SosGüvİÖ!C19,IF(L$2=SosGüvİÖ!K19,SosGüvİÖ!I19," "))))</f>
        <v xml:space="preserve"> </v>
      </c>
      <c r="I20" s="105" t="str">
        <f>IF(L$2=BankaİÖ!E19,BankaİÖ!D19,IF(L$2=BankaİÖ!K19,BankaİÖ!J19,IF(L$2=SosGüvİÖ!E19,SosGüvİÖ!D19,IF(L$2=SosGüvİÖ!K19,SosGüvİÖ!J19," "))))</f>
        <v xml:space="preserve"> </v>
      </c>
      <c r="J20" s="107" t="str">
        <f>IF(L$2=BankaİÖ!E19,BankaİÖ!F19,IF(L$2=BankaİÖ!K19,BankaİÖ!L19,IF(L$2=SosGüvİÖ!E19,SosGüvİÖ!F19,IF(L$2=SosGüvİÖ!K19,SosGüvİÖ!L19," "))))</f>
        <v xml:space="preserve"> </v>
      </c>
      <c r="K20" s="94">
        <v>17</v>
      </c>
      <c r="L20" s="157" t="s">
        <v>480</v>
      </c>
      <c r="M20" s="99" t="str">
        <f t="shared" si="0"/>
        <v xml:space="preserve"> </v>
      </c>
      <c r="N20" s="296"/>
      <c r="O20" s="113">
        <v>0.625</v>
      </c>
      <c r="P20" s="106" t="str">
        <f>IF($L$2=Çağrı!E19,1," ")</f>
        <v xml:space="preserve"> </v>
      </c>
      <c r="Q20" s="106" t="str">
        <f>IF($L$2=Çağrı!K19,1," ")</f>
        <v xml:space="preserve"> </v>
      </c>
      <c r="R20" s="106">
        <f>IF($L$2=Muhasebe!E19,1," ")</f>
        <v>1</v>
      </c>
      <c r="S20" s="114" t="str">
        <f>IF($L$2=Muhasebe!K19,1," ")</f>
        <v xml:space="preserve"> </v>
      </c>
      <c r="T20" s="114" t="str">
        <f>IF($L$2=Banka!E19,1," ")</f>
        <v xml:space="preserve"> </v>
      </c>
      <c r="U20" s="114" t="str">
        <f>IF($L$2=Banka!K19,1," ")</f>
        <v xml:space="preserve"> </v>
      </c>
      <c r="V20" s="114" t="str">
        <f>IF($L$2=BilProg!E19,1," ")</f>
        <v xml:space="preserve"> </v>
      </c>
      <c r="W20" s="106" t="str">
        <f>IF($L$2=BilProg!K19,1," ")</f>
        <v xml:space="preserve"> </v>
      </c>
      <c r="X20" s="106" t="str">
        <f>IF($L$2=BilGüv!E19,1," ")</f>
        <v xml:space="preserve"> </v>
      </c>
      <c r="Y20" s="106" t="str">
        <f>IF($L$2=BilGüv!K19,1," ")</f>
        <v xml:space="preserve"> </v>
      </c>
      <c r="Z20" s="114" t="str">
        <f>IF($L$2=SosGüv!E19,1," ")</f>
        <v xml:space="preserve"> </v>
      </c>
      <c r="AA20" s="114" t="str">
        <f>IF($L$2=SosGüv!K19,1," ")</f>
        <v xml:space="preserve"> </v>
      </c>
      <c r="AB20" s="115" t="str">
        <f t="shared" si="1"/>
        <v xml:space="preserve"> </v>
      </c>
      <c r="AC20" s="116">
        <v>0.625</v>
      </c>
      <c r="AD20" s="114" t="str">
        <f>IF($L$2=SosGüvİÖ!E19,1," ")</f>
        <v xml:space="preserve"> </v>
      </c>
      <c r="AE20" s="114" t="str">
        <f>IF($L$2=SosGüvİÖ!K19,1," ")</f>
        <v xml:space="preserve"> </v>
      </c>
      <c r="AF20" s="114" t="str">
        <f>IF($L$2=BankaİÖ!E19,1," ")</f>
        <v xml:space="preserve"> </v>
      </c>
      <c r="AG20" s="114" t="str">
        <f>IF($L$2=BankaİÖ!K19,1," ")</f>
        <v xml:space="preserve"> </v>
      </c>
      <c r="AH20" s="115" t="str">
        <f t="shared" si="2"/>
        <v xml:space="preserve"> </v>
      </c>
    </row>
    <row r="21" spans="1:34" s="93" customFormat="1" ht="9" customHeight="1" thickBot="1" x14ac:dyDescent="0.3">
      <c r="A21" s="301"/>
      <c r="B21" s="214">
        <v>0.66666666666666663</v>
      </c>
      <c r="C21" s="215" t="str">
        <f>IF(L$2=Çağrı!E20,Çağrı!C20,IF(L$2=Çağrı!K20,Çağrı!I20,IF(L$2=Muhasebe!E20,Muhasebe!C20,IF(L$2=Muhasebe!K20,Muhasebe!I20,IF(L$2=Banka!E20,Banka!C20,IF(L$2=Banka!K20,Banka!I20,IF(L$2=SosGüv!E20,SosGüv!C20,IF(L$2=SosGüv!K20,SosGüv!I20,IF(L$2=BilProg!E20,BilProg!C20,IF(L$2=BilProg!K20,BilProg!I20,IF(L$2=BilGüv!E20,BilGüv!C20,IF(L$2=BilGüv!K20,BilGüv!I20," "))))))))))))</f>
        <v>MUV102</v>
      </c>
      <c r="D21" s="215" t="str">
        <f>IF(L$2=Çağrı!E20,Çağrı!D20,IF(L$2=Çağrı!K20,Çağrı!J20,IF(L$2=Muhasebe!E20,Muhasebe!D20,IF(L$2=Muhasebe!K20,Muhasebe!J20,IF(L$2=Banka!E20,Banka!D20,IF(L$2=Banka!K20,Banka!J20,IF(L$2=SosGüv!E20,SosGüv!D20,IF(L$2=SosGüv!K20,SosGüv!J20,IF(L$2=BilProg!E20,BilProg!D20,IF(L$2=BilProg!K20,BilProg!J20,IF(L$2=BilGüv!E20,BilGüv!D20,IF(L$2=BilGüv!K20,BilGüv!J20," "))))))))))))</f>
        <v>GENEL MUHASEBE-II</v>
      </c>
      <c r="E21" s="216" t="str">
        <f>IF(L$2=Çağrı!E20,Çağrı!F20,IF(L$2=Çağrı!K20,Çağrı!L20,IF(L$2=Muhasebe!E20,Muhasebe!F20,IF(L$2=Muhasebe!K20,Muhasebe!L20,IF(L$2=Banka!E20,Banka!F20,IF(L$2=Banka!K20,Banka!L20,IF(L$2=SosGüv!E20,SosGüv!F20,IF(L$2=SosGüv!K20,SosGüv!L20,IF(L$2=BilProg!E20,BilProg!F20,IF(L$2=BilProg!K20,BilProg!L20,IF(L$2=BilGüv!E20,BilGüv!F20,IF(L$2=BilGüv!K20,BilGüv!L20," "))))))))))))</f>
        <v>D101</v>
      </c>
      <c r="F21" s="304"/>
      <c r="G21" s="214">
        <v>0.91666666666666596</v>
      </c>
      <c r="H21" s="215" t="str">
        <f>IF(L$2=BankaİÖ!E20,BankaİÖ!C20,IF(L$2=BankaİÖ!K20,BankaİÖ!I20,IF(L$2=SosGüvİÖ!E20,SosGüvİÖ!C20,IF(L$2=SosGüvİÖ!K20,SosGüvİÖ!I20," "))))</f>
        <v xml:space="preserve"> </v>
      </c>
      <c r="I21" s="215" t="str">
        <f>IF(L$2=BankaİÖ!E20,BankaİÖ!D20,IF(L$2=BankaİÖ!K20,BankaİÖ!J20,IF(L$2=SosGüvİÖ!E20,SosGüvİÖ!D20,IF(L$2=SosGüvİÖ!K20,SosGüvİÖ!J20," "))))</f>
        <v xml:space="preserve"> </v>
      </c>
      <c r="J21" s="217" t="str">
        <f>IF(L$2=BankaİÖ!E20,BankaİÖ!F20,IF(L$2=BankaİÖ!K20,BankaİÖ!L20,IF(L$2=SosGüvİÖ!E20,SosGüvİÖ!F20,IF(L$2=SosGüvİÖ!K20,SosGüvİÖ!L20," "))))</f>
        <v xml:space="preserve"> </v>
      </c>
      <c r="K21" s="93">
        <v>18</v>
      </c>
      <c r="L21" s="159" t="s">
        <v>486</v>
      </c>
      <c r="M21" s="99" t="str">
        <f t="shared" si="0"/>
        <v xml:space="preserve"> </v>
      </c>
      <c r="N21" s="297"/>
      <c r="O21" s="120">
        <v>0.66666666666666663</v>
      </c>
      <c r="P21" s="121" t="str">
        <f>IF($L$2=Çağrı!E20,1," ")</f>
        <v xml:space="preserve"> </v>
      </c>
      <c r="Q21" s="121" t="str">
        <f>IF($L$2=Çağrı!K20,1," ")</f>
        <v xml:space="preserve"> </v>
      </c>
      <c r="R21" s="121">
        <f>IF($L$2=Muhasebe!E20,1," ")</f>
        <v>1</v>
      </c>
      <c r="S21" s="122" t="str">
        <f>IF($L$2=Muhasebe!K20,1," ")</f>
        <v xml:space="preserve"> </v>
      </c>
      <c r="T21" s="122" t="str">
        <f>IF($L$2=Banka!E20,1," ")</f>
        <v xml:space="preserve"> </v>
      </c>
      <c r="U21" s="122" t="str">
        <f>IF($L$2=Banka!K20,1," ")</f>
        <v xml:space="preserve"> </v>
      </c>
      <c r="V21" s="122" t="str">
        <f>IF($L$2=BilProg!E20,1," ")</f>
        <v xml:space="preserve"> </v>
      </c>
      <c r="W21" s="121" t="str">
        <f>IF($L$2=BilProg!K20,1," ")</f>
        <v xml:space="preserve"> </v>
      </c>
      <c r="X21" s="121" t="str">
        <f>IF($L$2=BilGüv!E20,1," ")</f>
        <v xml:space="preserve"> </v>
      </c>
      <c r="Y21" s="121" t="str">
        <f>IF($L$2=BilGüv!K20,1," ")</f>
        <v xml:space="preserve"> </v>
      </c>
      <c r="Z21" s="122" t="str">
        <f>IF($L$2=SosGüv!E20,1," ")</f>
        <v xml:space="preserve"> </v>
      </c>
      <c r="AA21" s="122" t="str">
        <f>IF($L$2=SosGüv!K20,1," ")</f>
        <v xml:space="preserve"> </v>
      </c>
      <c r="AB21" s="123" t="str">
        <f t="shared" si="1"/>
        <v xml:space="preserve"> </v>
      </c>
      <c r="AC21" s="124">
        <v>0.66666666666666663</v>
      </c>
      <c r="AD21" s="122" t="str">
        <f>IF($L$2=SosGüvİÖ!E20,1," ")</f>
        <v xml:space="preserve"> </v>
      </c>
      <c r="AE21" s="122" t="str">
        <f>IF($L$2=SosGüvİÖ!K20,1," ")</f>
        <v xml:space="preserve"> </v>
      </c>
      <c r="AF21" s="122" t="str">
        <f>IF($L$2=BankaİÖ!E20,1," ")</f>
        <v xml:space="preserve"> </v>
      </c>
      <c r="AG21" s="122" t="str">
        <f>IF($L$2=BankaİÖ!K20,1," ")</f>
        <v xml:space="preserve"> </v>
      </c>
      <c r="AH21" s="123" t="str">
        <f t="shared" si="2"/>
        <v xml:space="preserve"> </v>
      </c>
    </row>
    <row r="22" spans="1:34" s="93" customFormat="1" ht="9" customHeight="1" x14ac:dyDescent="0.25">
      <c r="A22" s="299" t="s">
        <v>6</v>
      </c>
      <c r="B22" s="95">
        <v>0.38541666666666669</v>
      </c>
      <c r="C22" s="96" t="str">
        <f>IF(L$2=Çağrı!E21,Çağrı!C21,IF(L$2=Çağrı!K21,Çağrı!I21,IF(L$2=Muhasebe!E21,Muhasebe!C21,IF(L$2=Muhasebe!K21,Muhasebe!I21,IF(L$2=Banka!E21,Banka!C21,IF(L$2=Banka!K21,Banka!I21,IF(L$2=SosGüv!E21,SosGüv!C21,IF(L$2=SosGüv!K21,SosGüv!I21,IF(L$2=BilProg!E21,BilProg!C21,IF(L$2=BilProg!K21,BilProg!I21,IF(L$2=BilGüv!E21,BilGüv!C21,IF(L$2=BilGüv!K21,BilGüv!I21," "))))))))))))</f>
        <v xml:space="preserve"> </v>
      </c>
      <c r="D22" s="96" t="str">
        <f>IF(L$2=Çağrı!E21,Çağrı!D21,IF(L$2=Çağrı!K21,Çağrı!J21,IF(L$2=Muhasebe!E21,Muhasebe!D21,IF(L$2=Muhasebe!K21,Muhasebe!J21,IF(L$2=Banka!E21,Banka!D21,IF(L$2=Banka!K21,Banka!J21,IF(L$2=SosGüv!E21,SosGüv!D21,IF(L$2=SosGüv!K21,SosGüv!J21,IF(L$2=BilProg!E21,BilProg!D21,IF(L$2=BilProg!K21,BilProg!J21,IF(L$2=BilGüv!E21,BilGüv!D21,IF(L$2=BilGüv!K21,BilGüv!J21," "))))))))))))</f>
        <v xml:space="preserve"> </v>
      </c>
      <c r="E22" s="97" t="str">
        <f>IF(L$2=Çağrı!E21,Çağrı!F21,IF(L$2=Çağrı!K21,Çağrı!L21,IF(L$2=Muhasebe!E21,Muhasebe!F21,IF(L$2=Muhasebe!K21,Muhasebe!L21,IF(L$2=Banka!E21,Banka!F21,IF(L$2=Banka!K21,Banka!L21,IF(L$2=SosGüv!E21,SosGüv!F21,IF(L$2=SosGüv!K21,SosGüv!L21,IF(L$2=BilProg!E21,BilProg!F21,IF(L$2=BilProg!K21,BilProg!L21,IF(L$2=BilGüv!E21,BilGüv!F21,IF(L$2=BilGüv!K21,BilGüv!L21," "))))))))))))</f>
        <v xml:space="preserve"> </v>
      </c>
      <c r="F22" s="302" t="s">
        <v>6</v>
      </c>
      <c r="G22" s="95">
        <v>0.625</v>
      </c>
      <c r="H22" s="96" t="str">
        <f>IF(L$2=BankaİÖ!E21,BankaİÖ!C21,IF(L$2=BankaİÖ!K21,BankaİÖ!I21,IF(L$2=SosGüvİÖ!E21,SosGüvİÖ!C21,IF(L$2=SosGüvİÖ!K21,SosGüvİÖ!I21," "))))</f>
        <v xml:space="preserve"> </v>
      </c>
      <c r="I22" s="96" t="str">
        <f>IF(L$2=BankaİÖ!E21,BankaİÖ!D21,IF(L$2=BankaİÖ!K21,BankaİÖ!J21,IF(L$2=SosGüvİÖ!E21,SosGüvİÖ!D21,IF(L$2=SosGüvİÖ!K21,SosGüvİÖ!J21," "))))</f>
        <v xml:space="preserve"> </v>
      </c>
      <c r="J22" s="98" t="str">
        <f>IF(L$2=BankaİÖ!E21,BankaİÖ!F21,IF(L$2=BankaİÖ!K21,BankaİÖ!L21,IF(L$2=SosGüvİÖ!E21,SosGüvİÖ!F21,IF(L$2=SosGüvİÖ!K21,SosGüvİÖ!L21," "))))</f>
        <v xml:space="preserve"> </v>
      </c>
      <c r="K22" s="93">
        <v>19</v>
      </c>
      <c r="L22" s="158" t="s">
        <v>37</v>
      </c>
      <c r="M22" s="99" t="str">
        <f t="shared" si="0"/>
        <v xml:space="preserve"> </v>
      </c>
      <c r="N22" s="295" t="s">
        <v>6</v>
      </c>
      <c r="O22" s="100">
        <v>0.375</v>
      </c>
      <c r="P22" s="97" t="str">
        <f>IF($L$2=Çağrı!E21,1," ")</f>
        <v xml:space="preserve"> </v>
      </c>
      <c r="Q22" s="97" t="str">
        <f>IF($L$2=Çağrı!K21,1," ")</f>
        <v xml:space="preserve"> </v>
      </c>
      <c r="R22" s="97" t="str">
        <f>IF($L$2=Muhasebe!E21,1," ")</f>
        <v xml:space="preserve"> </v>
      </c>
      <c r="S22" s="101" t="str">
        <f>IF($L$2=Muhasebe!K21,1," ")</f>
        <v xml:space="preserve"> </v>
      </c>
      <c r="T22" s="101" t="str">
        <f>IF($L$2=Banka!E21,1," ")</f>
        <v xml:space="preserve"> </v>
      </c>
      <c r="U22" s="101" t="str">
        <f>IF($L$2=Banka!K21,1," ")</f>
        <v xml:space="preserve"> </v>
      </c>
      <c r="V22" s="101" t="str">
        <f>IF($L$2=BilProg!E21,1," ")</f>
        <v xml:space="preserve"> </v>
      </c>
      <c r="W22" s="97" t="str">
        <f>IF($L$2=BilProg!K21,1," ")</f>
        <v xml:space="preserve"> </v>
      </c>
      <c r="X22" s="97" t="str">
        <f>IF($L$2=BilGüv!E21,1," ")</f>
        <v xml:space="preserve"> </v>
      </c>
      <c r="Y22" s="97" t="str">
        <f>IF($L$2=BilGüv!K21,1," ")</f>
        <v xml:space="preserve"> </v>
      </c>
      <c r="Z22" s="101" t="str">
        <f>IF($L$2=SosGüv!E21,1," ")</f>
        <v xml:space="preserve"> </v>
      </c>
      <c r="AA22" s="101" t="str">
        <f>IF($L$2=SosGüv!K21,1," ")</f>
        <v xml:space="preserve"> </v>
      </c>
      <c r="AB22" s="102" t="str">
        <f t="shared" si="1"/>
        <v xml:space="preserve"> </v>
      </c>
      <c r="AC22" s="103">
        <v>0.70833333333333337</v>
      </c>
      <c r="AD22" s="101" t="str">
        <f>IF($L$2=SosGüvİÖ!E21,1," ")</f>
        <v xml:space="preserve"> </v>
      </c>
      <c r="AE22" s="101" t="str">
        <f>IF($L$2=SosGüvİÖ!K21,1," ")</f>
        <v xml:space="preserve"> </v>
      </c>
      <c r="AF22" s="101" t="str">
        <f>IF($L$2=BankaİÖ!E21,1," ")</f>
        <v xml:space="preserve"> </v>
      </c>
      <c r="AG22" s="101" t="str">
        <f>IF($L$2=BankaİÖ!K21,1," ")</f>
        <v xml:space="preserve"> </v>
      </c>
      <c r="AH22" s="102" t="str">
        <f t="shared" si="2"/>
        <v xml:space="preserve"> </v>
      </c>
    </row>
    <row r="23" spans="1:34" s="93" customFormat="1" ht="9" customHeight="1" x14ac:dyDescent="0.25">
      <c r="A23" s="300"/>
      <c r="B23" s="104">
        <v>0.42708333333333331</v>
      </c>
      <c r="C23" s="105" t="str">
        <f>IF(L$2=Çağrı!E22,Çağrı!C22,IF(L$2=Çağrı!K22,Çağrı!I22,IF(L$2=Muhasebe!E22,Muhasebe!C22,IF(L$2=Muhasebe!K22,Muhasebe!I22,IF(L$2=Banka!E22,Banka!C22,IF(L$2=Banka!K22,Banka!I22,IF(L$2=SosGüv!E22,SosGüv!C22,IF(L$2=SosGüv!K22,SosGüv!I22,IF(L$2=BilProg!E22,BilProg!C22,IF(L$2=BilProg!K22,BilProg!I22,IF(L$2=BilGüv!E22,BilGüv!C22,IF(L$2=BilGüv!K22,BilGüv!I22," "))))))))))))</f>
        <v xml:space="preserve"> </v>
      </c>
      <c r="D23" s="105" t="str">
        <f>IF(L$2=Çağrı!E22,Çağrı!D22,IF(L$2=Çağrı!K22,Çağrı!J22,IF(L$2=Muhasebe!E22,Muhasebe!D22,IF(L$2=Muhasebe!K22,Muhasebe!J22,IF(L$2=Banka!E22,Banka!D22,IF(L$2=Banka!K22,Banka!J22,IF(L$2=SosGüv!E22,SosGüv!D22,IF(L$2=SosGüv!K22,SosGüv!J22,IF(L$2=BilProg!E22,BilProg!D22,IF(L$2=BilProg!K22,BilProg!J22,IF(L$2=BilGüv!E22,BilGüv!D22,IF(L$2=BilGüv!K22,BilGüv!J22," "))))))))))))</f>
        <v xml:space="preserve"> </v>
      </c>
      <c r="E23" s="106" t="str">
        <f>IF(L$2=Çağrı!E22,Çağrı!F22,IF(L$2=Çağrı!K22,Çağrı!L22,IF(L$2=Muhasebe!E22,Muhasebe!F22,IF(L$2=Muhasebe!K22,Muhasebe!L22,IF(L$2=Banka!E22,Banka!F22,IF(L$2=Banka!K22,Banka!L22,IF(L$2=SosGüv!E22,SosGüv!F22,IF(L$2=SosGüv!K22,SosGüv!L22,IF(L$2=BilProg!E22,BilProg!F22,IF(L$2=BilProg!K22,BilProg!L22,IF(L$2=BilGüv!E22,BilGüv!F22,IF(L$2=BilGüv!K22,BilGüv!L22," "))))))))))))</f>
        <v xml:space="preserve"> </v>
      </c>
      <c r="F23" s="303"/>
      <c r="G23" s="104">
        <v>0.66666666666666663</v>
      </c>
      <c r="H23" s="105" t="str">
        <f>IF(L$2=BankaİÖ!E22,BankaİÖ!C22,IF(L$2=BankaİÖ!K22,BankaİÖ!I22,IF(L$2=SosGüvİÖ!E22,SosGüvİÖ!C22,IF(L$2=SosGüvİÖ!K22,SosGüvİÖ!I22," "))))</f>
        <v xml:space="preserve"> </v>
      </c>
      <c r="I23" s="105" t="str">
        <f>IF(L$2=BankaİÖ!E22,BankaİÖ!D22,IF(L$2=BankaİÖ!K22,BankaİÖ!J22,IF(L$2=SosGüvİÖ!E22,SosGüvİÖ!D22,IF(L$2=SosGüvİÖ!K22,SosGüvİÖ!J22," "))))</f>
        <v xml:space="preserve"> </v>
      </c>
      <c r="J23" s="107" t="str">
        <f>IF(L$2=BankaİÖ!E22,BankaİÖ!F22,IF(L$2=BankaİÖ!K22,BankaİÖ!L22,IF(L$2=SosGüvİÖ!E22,SosGüvİÖ!F22,IF(L$2=SosGüvİÖ!K22,SosGüvİÖ!L22," "))))</f>
        <v xml:space="preserve"> </v>
      </c>
      <c r="K23" s="93">
        <v>20</v>
      </c>
      <c r="L23" s="157" t="s">
        <v>475</v>
      </c>
      <c r="M23" s="99" t="str">
        <f t="shared" si="0"/>
        <v xml:space="preserve"> </v>
      </c>
      <c r="N23" s="296"/>
      <c r="O23" s="108">
        <v>0.41319444444444442</v>
      </c>
      <c r="P23" s="109" t="str">
        <f>IF($L$2=Çağrı!E22,1," ")</f>
        <v xml:space="preserve"> </v>
      </c>
      <c r="Q23" s="109" t="str">
        <f>IF($L$2=Çağrı!K22,1," ")</f>
        <v xml:space="preserve"> </v>
      </c>
      <c r="R23" s="109" t="str">
        <f>IF($L$2=Muhasebe!E22,1," ")</f>
        <v xml:space="preserve"> </v>
      </c>
      <c r="S23" s="110" t="str">
        <f>IF($L$2=Muhasebe!K22,1," ")</f>
        <v xml:space="preserve"> </v>
      </c>
      <c r="T23" s="110" t="str">
        <f>IF($L$2=Banka!E22,1," ")</f>
        <v xml:space="preserve"> </v>
      </c>
      <c r="U23" s="110" t="str">
        <f>IF($L$2=Banka!K22,1," ")</f>
        <v xml:space="preserve"> </v>
      </c>
      <c r="V23" s="110" t="str">
        <f>IF($L$2=BilProg!E22,1," ")</f>
        <v xml:space="preserve"> </v>
      </c>
      <c r="W23" s="109" t="str">
        <f>IF($L$2=BilProg!K22,1," ")</f>
        <v xml:space="preserve"> </v>
      </c>
      <c r="X23" s="109" t="str">
        <f>IF($L$2=BilGüv!E22,1," ")</f>
        <v xml:space="preserve"> </v>
      </c>
      <c r="Y23" s="109" t="str">
        <f>IF($L$2=BilGüv!K22,1," ")</f>
        <v xml:space="preserve"> </v>
      </c>
      <c r="Z23" s="110" t="str">
        <f>IF($L$2=SosGüv!E22,1," ")</f>
        <v xml:space="preserve"> </v>
      </c>
      <c r="AA23" s="110" t="str">
        <f>IF($L$2=SosGüv!K22,1," ")</f>
        <v xml:space="preserve"> </v>
      </c>
      <c r="AB23" s="111" t="str">
        <f t="shared" si="1"/>
        <v xml:space="preserve"> </v>
      </c>
      <c r="AC23" s="112">
        <v>0.75</v>
      </c>
      <c r="AD23" s="110" t="str">
        <f>IF($L$2=SosGüvİÖ!E22,1," ")</f>
        <v xml:space="preserve"> </v>
      </c>
      <c r="AE23" s="110" t="str">
        <f>IF($L$2=SosGüvİÖ!K22,1," ")</f>
        <v xml:space="preserve"> </v>
      </c>
      <c r="AF23" s="110" t="str">
        <f>IF($L$2=BankaİÖ!E22,1," ")</f>
        <v xml:space="preserve"> </v>
      </c>
      <c r="AG23" s="110" t="str">
        <f>IF($L$2=BankaİÖ!K22,1," ")</f>
        <v xml:space="preserve"> </v>
      </c>
      <c r="AH23" s="111" t="str">
        <f t="shared" si="2"/>
        <v xml:space="preserve"> </v>
      </c>
    </row>
    <row r="24" spans="1:34" s="93" customFormat="1" ht="9" customHeight="1" x14ac:dyDescent="0.25">
      <c r="A24" s="300"/>
      <c r="B24" s="104">
        <v>0.46875</v>
      </c>
      <c r="C24" s="105" t="str">
        <f>IF(L$2=Çağrı!E23,Çağrı!C23,IF(L$2=Çağrı!K23,Çağrı!I23,IF(L$2=Muhasebe!E23,Muhasebe!C23,IF(L$2=Muhasebe!K23,Muhasebe!I23,IF(L$2=Banka!E23,Banka!C23,IF(L$2=Banka!K23,Banka!I23,IF(L$2=SosGüv!E23,SosGüv!C23,IF(L$2=SosGüv!K23,SosGüv!I23,IF(L$2=BilProg!E23,BilProg!C23,IF(L$2=BilProg!K23,BilProg!I23,IF(L$2=BilGüv!E23,BilGüv!C23,IF(L$2=BilGüv!K23,BilGüv!I23," "))))))))))))</f>
        <v xml:space="preserve"> </v>
      </c>
      <c r="D24" s="105" t="str">
        <f>IF(L$2=Çağrı!E23,Çağrı!D23,IF(L$2=Çağrı!K23,Çağrı!J23,IF(L$2=Muhasebe!E23,Muhasebe!D23,IF(L$2=Muhasebe!K23,Muhasebe!J23,IF(L$2=Banka!E23,Banka!D23,IF(L$2=Banka!K23,Banka!J23,IF(L$2=SosGüv!E23,SosGüv!D23,IF(L$2=SosGüv!K23,SosGüv!J23,IF(L$2=BilProg!E23,BilProg!D23,IF(L$2=BilProg!K23,BilProg!J23,IF(L$2=BilGüv!E23,BilGüv!D23,IF(L$2=BilGüv!K23,BilGüv!J23," "))))))))))))</f>
        <v xml:space="preserve"> </v>
      </c>
      <c r="E24" s="106" t="str">
        <f>IF(L$2=Çağrı!E23,Çağrı!F23,IF(L$2=Çağrı!K23,Çağrı!L23,IF(L$2=Muhasebe!E23,Muhasebe!F23,IF(L$2=Muhasebe!K23,Muhasebe!L23,IF(L$2=Banka!E23,Banka!F23,IF(L$2=Banka!K23,Banka!L23,IF(L$2=SosGüv!E23,SosGüv!F23,IF(L$2=SosGüv!K23,SosGüv!L23,IF(L$2=BilProg!E23,BilProg!F23,IF(L$2=BilProg!K23,BilProg!L23,IF(L$2=BilGüv!E23,BilGüv!F23,IF(L$2=BilGüv!K23,BilGüv!L23," "))))))))))))</f>
        <v xml:space="preserve"> </v>
      </c>
      <c r="F24" s="303"/>
      <c r="G24" s="104">
        <v>0.70833333333333304</v>
      </c>
      <c r="H24" s="105" t="str">
        <f>IF(L$2=BankaİÖ!E23,BankaİÖ!C23,IF(L$2=BankaİÖ!K23,BankaİÖ!I23,IF(L$2=SosGüvİÖ!E23,SosGüvİÖ!C23,IF(L$2=SosGüvİÖ!K23,SosGüvİÖ!I23," "))))</f>
        <v xml:space="preserve"> </v>
      </c>
      <c r="I24" s="105" t="str">
        <f>IF(L$2=BankaİÖ!E23,BankaİÖ!D23,IF(L$2=BankaİÖ!K23,BankaİÖ!J23,IF(L$2=SosGüvİÖ!E23,SosGüvİÖ!D23,IF(L$2=SosGüvİÖ!K23,SosGüvİÖ!J23," "))))</f>
        <v xml:space="preserve"> </v>
      </c>
      <c r="J24" s="107" t="str">
        <f>IF(L$2=BankaİÖ!E23,BankaİÖ!F23,IF(L$2=BankaİÖ!K23,BankaİÖ!L23,IF(L$2=SosGüvİÖ!E23,SosGüvİÖ!F23,IF(L$2=SosGüvİÖ!K23,SosGüvİÖ!L23," "))))</f>
        <v xml:space="preserve"> </v>
      </c>
      <c r="K24" s="94">
        <v>21</v>
      </c>
      <c r="L24" s="157" t="s">
        <v>39</v>
      </c>
      <c r="M24" s="99" t="str">
        <f t="shared" si="0"/>
        <v xml:space="preserve"> </v>
      </c>
      <c r="N24" s="296"/>
      <c r="O24" s="113">
        <v>0.4513888888888889</v>
      </c>
      <c r="P24" s="106" t="str">
        <f>IF($L$2=Çağrı!E23,1," ")</f>
        <v xml:space="preserve"> </v>
      </c>
      <c r="Q24" s="106" t="str">
        <f>IF($L$2=Çağrı!K23,1," ")</f>
        <v xml:space="preserve"> </v>
      </c>
      <c r="R24" s="106" t="str">
        <f>IF($L$2=Muhasebe!E23,1," ")</f>
        <v xml:space="preserve"> </v>
      </c>
      <c r="S24" s="114" t="str">
        <f>IF($L$2=Muhasebe!K23,1," ")</f>
        <v xml:space="preserve"> </v>
      </c>
      <c r="T24" s="114" t="str">
        <f>IF($L$2=Banka!E23,1," ")</f>
        <v xml:space="preserve"> </v>
      </c>
      <c r="U24" s="114" t="str">
        <f>IF($L$2=Banka!K23,1," ")</f>
        <v xml:space="preserve"> </v>
      </c>
      <c r="V24" s="114" t="str">
        <f>IF($L$2=BilProg!E23,1," ")</f>
        <v xml:space="preserve"> </v>
      </c>
      <c r="W24" s="106" t="str">
        <f>IF($L$2=BilProg!K23,1," ")</f>
        <v xml:space="preserve"> </v>
      </c>
      <c r="X24" s="106" t="str">
        <f>IF($L$2=BilGüv!E23,1," ")</f>
        <v xml:space="preserve"> </v>
      </c>
      <c r="Y24" s="106" t="str">
        <f>IF($L$2=BilGüv!K23,1," ")</f>
        <v xml:space="preserve"> </v>
      </c>
      <c r="Z24" s="114" t="str">
        <f>IF($L$2=SosGüv!E23,1," ")</f>
        <v xml:space="preserve"> </v>
      </c>
      <c r="AA24" s="114" t="str">
        <f>IF($L$2=SosGüv!K23,1," ")</f>
        <v xml:space="preserve"> </v>
      </c>
      <c r="AB24" s="115" t="str">
        <f t="shared" si="1"/>
        <v xml:space="preserve"> </v>
      </c>
      <c r="AC24" s="116">
        <v>0.79166666666666663</v>
      </c>
      <c r="AD24" s="114" t="str">
        <f>IF($L$2=SosGüvİÖ!E23,1," ")</f>
        <v xml:space="preserve"> </v>
      </c>
      <c r="AE24" s="114" t="str">
        <f>IF($L$2=SosGüvİÖ!K23,1," ")</f>
        <v xml:space="preserve"> </v>
      </c>
      <c r="AF24" s="114" t="str">
        <f>IF($L$2=BankaİÖ!E23,1," ")</f>
        <v xml:space="preserve"> </v>
      </c>
      <c r="AG24" s="114" t="str">
        <f>IF($L$2=BankaİÖ!K23,1," ")</f>
        <v xml:space="preserve"> </v>
      </c>
      <c r="AH24" s="115" t="str">
        <f t="shared" si="2"/>
        <v xml:space="preserve"> </v>
      </c>
    </row>
    <row r="25" spans="1:34" s="93" customFormat="1" ht="9" customHeight="1" x14ac:dyDescent="0.25">
      <c r="A25" s="300"/>
      <c r="B25" s="104">
        <v>0.5</v>
      </c>
      <c r="C25" s="105" t="str">
        <f>IF(L$2=Çağrı!E24,Çağrı!C24,IF(L$2=Çağrı!K24,Çağrı!I24,IF(L$2=Muhasebe!E24,Muhasebe!C24,IF(L$2=Muhasebe!K24,Muhasebe!I24,IF(L$2=Banka!E24,Banka!C24,IF(L$2=Banka!K24,Banka!I24,IF(L$2=SosGüv!E24,SosGüv!C24,IF(L$2=SosGüv!K24,SosGüv!I24,IF(L$2=BilProg!E24,BilProg!C24,IF(L$2=BilProg!K24,BilProg!I24,IF(L$2=BilGüv!E24,BilGüv!C24,IF(L$2=BilGüv!K24,BilGüv!I24," "))))))))))))</f>
        <v xml:space="preserve"> </v>
      </c>
      <c r="D25" s="105" t="str">
        <f>IF(L$2=Çağrı!E24,Çağrı!D24,IF(L$2=Çağrı!K24,Çağrı!J24,IF(L$2=Muhasebe!E24,Muhasebe!D24,IF(L$2=Muhasebe!K24,Muhasebe!J24,IF(L$2=Banka!E24,Banka!D24,IF(L$2=Banka!K24,Banka!J24,IF(L$2=SosGüv!E24,SosGüv!D24,IF(L$2=SosGüv!K24,SosGüv!J24,IF(L$2=BilProg!E24,BilProg!D24,IF(L$2=BilProg!K24,BilProg!J24,IF(L$2=BilGüv!E24,BilGüv!D24,IF(L$2=BilGüv!K24,BilGüv!J24," "))))))))))))</f>
        <v xml:space="preserve"> </v>
      </c>
      <c r="E25" s="106" t="str">
        <f>IF(L$2=Çağrı!E24,Çağrı!F24,IF(L$2=Çağrı!K24,Çağrı!L24,IF(L$2=Muhasebe!E24,Muhasebe!F24,IF(L$2=Muhasebe!K24,Muhasebe!L24,IF(L$2=Banka!E24,Banka!F24,IF(L$2=Banka!K24,Banka!L24,IF(L$2=SosGüv!E24,SosGüv!F24,IF(L$2=SosGüv!K24,SosGüv!L24,IF(L$2=BilProg!E24,BilProg!F24,IF(L$2=BilProg!K24,BilProg!L24,IF(L$2=BilGüv!E24,BilGüv!F24,IF(L$2=BilGüv!K24,BilGüv!L24," "))))))))))))</f>
        <v xml:space="preserve"> </v>
      </c>
      <c r="F25" s="303"/>
      <c r="G25" s="104">
        <v>0.75</v>
      </c>
      <c r="H25" s="105" t="str">
        <f>IF(L$2=BankaİÖ!E24,BankaİÖ!C24,IF(L$2=BankaİÖ!K24,BankaİÖ!I24,IF(L$2=SosGüvİÖ!E24,SosGüvİÖ!C24,IF(L$2=SosGüvİÖ!K24,SosGüvİÖ!I24," "))))</f>
        <v xml:space="preserve"> </v>
      </c>
      <c r="I25" s="105" t="str">
        <f>IF(L$2=BankaİÖ!E24,BankaİÖ!D24,IF(L$2=BankaİÖ!K24,BankaİÖ!J24,IF(L$2=SosGüvİÖ!E24,SosGüvİÖ!D24,IF(L$2=SosGüvİÖ!K24,SosGüvİÖ!J24," "))))</f>
        <v xml:space="preserve"> </v>
      </c>
      <c r="J25" s="107"/>
      <c r="K25" s="93">
        <v>22</v>
      </c>
      <c r="L25" s="157" t="s">
        <v>507</v>
      </c>
      <c r="M25" s="99" t="str">
        <f t="shared" si="0"/>
        <v xml:space="preserve"> </v>
      </c>
      <c r="N25" s="296"/>
      <c r="O25" s="108">
        <v>0.48958333333333331</v>
      </c>
      <c r="P25" s="109" t="str">
        <f>IF($L$2=Çağrı!E24,1," ")</f>
        <v xml:space="preserve"> </v>
      </c>
      <c r="Q25" s="109" t="str">
        <f>IF($L$2=Çağrı!K24,1," ")</f>
        <v xml:space="preserve"> </v>
      </c>
      <c r="R25" s="109" t="str">
        <f>IF($L$2=Muhasebe!E24,1," ")</f>
        <v xml:space="preserve"> </v>
      </c>
      <c r="S25" s="110" t="str">
        <f>IF($L$2=Muhasebe!K24,1," ")</f>
        <v xml:space="preserve"> </v>
      </c>
      <c r="T25" s="110" t="str">
        <f>IF($L$2=Banka!E24,1," ")</f>
        <v xml:space="preserve"> </v>
      </c>
      <c r="U25" s="110" t="str">
        <f>IF($L$2=Banka!K24,1," ")</f>
        <v xml:space="preserve"> </v>
      </c>
      <c r="V25" s="110" t="str">
        <f>IF($L$2=BilProg!E24,1," ")</f>
        <v xml:space="preserve"> </v>
      </c>
      <c r="W25" s="109" t="str">
        <f>IF($L$2=BilProg!K24,1," ")</f>
        <v xml:space="preserve"> </v>
      </c>
      <c r="X25" s="109" t="str">
        <f>IF($L$2=BilGüv!E24,1," ")</f>
        <v xml:space="preserve"> </v>
      </c>
      <c r="Y25" s="109" t="str">
        <f>IF($L$2=BilGüv!K24,1," ")</f>
        <v xml:space="preserve"> </v>
      </c>
      <c r="Z25" s="110" t="str">
        <f>IF($L$2=SosGüv!E24,1," ")</f>
        <v xml:space="preserve"> </v>
      </c>
      <c r="AA25" s="110" t="str">
        <f>IF($L$2=SosGüv!K24,1," ")</f>
        <v xml:space="preserve"> </v>
      </c>
      <c r="AB25" s="111" t="str">
        <f t="shared" si="1"/>
        <v xml:space="preserve"> </v>
      </c>
      <c r="AC25" s="112">
        <v>0.83333333333333337</v>
      </c>
      <c r="AD25" s="110" t="str">
        <f>IF($L$2=SosGüvİÖ!E24,1," ")</f>
        <v xml:space="preserve"> </v>
      </c>
      <c r="AE25" s="110" t="str">
        <f>IF($L$2=SosGüvİÖ!K24,1," ")</f>
        <v xml:space="preserve"> </v>
      </c>
      <c r="AF25" s="110" t="str">
        <f>IF($L$2=BankaİÖ!E24,1," ")</f>
        <v xml:space="preserve"> </v>
      </c>
      <c r="AG25" s="110" t="str">
        <f>IF($L$2=BankaİÖ!K24,1," ")</f>
        <v xml:space="preserve"> </v>
      </c>
      <c r="AH25" s="111" t="str">
        <f t="shared" si="2"/>
        <v xml:space="preserve"> </v>
      </c>
    </row>
    <row r="26" spans="1:34" s="93" customFormat="1" ht="9" customHeight="1" x14ac:dyDescent="0.25">
      <c r="A26" s="300"/>
      <c r="B26" s="104">
        <v>0.54166666666666663</v>
      </c>
      <c r="C26" s="105" t="str">
        <f>IF(L$2=Çağrı!E25,Çağrı!C25,IF(L$2=Çağrı!K25,Çağrı!I25,IF(L$2=Muhasebe!E25,Muhasebe!C25,IF(L$2=Muhasebe!K25,Muhasebe!I25,IF(L$2=Banka!E25,Banka!C25,IF(L$2=Banka!K25,Banka!I25,IF(L$2=SosGüv!E25,SosGüv!C25,IF(L$2=SosGüv!K25,SosGüv!I25,IF(L$2=BilProg!E25,BilProg!C25,IF(L$2=BilProg!K25,BilProg!I25,IF(L$2=BilGüv!E25,BilGüv!C25,IF(L$2=BilGüv!K25,BilGüv!I25," "))))))))))))</f>
        <v xml:space="preserve"> </v>
      </c>
      <c r="D26" s="105" t="str">
        <f>IF(L$2=Çağrı!E25,Çağrı!D25,IF(L$2=Çağrı!K25,Çağrı!J25,IF(L$2=Muhasebe!E25,Muhasebe!D25,IF(L$2=Muhasebe!K25,Muhasebe!J25,IF(L$2=Banka!E25,Banka!D25,IF(L$2=Banka!K25,Banka!J25,IF(L$2=SosGüv!E25,SosGüv!D25,IF(L$2=SosGüv!K25,SosGüv!J25,IF(L$2=BilProg!E25,BilProg!D25,IF(L$2=BilProg!K25,BilProg!J25,IF(L$2=BilGüv!E25,BilGüv!D25,IF(L$2=BilGüv!K25,BilGüv!J25," "))))))))))))</f>
        <v xml:space="preserve"> </v>
      </c>
      <c r="E26" s="106" t="str">
        <f>IF(L$2=Çağrı!E25,Çağrı!F25,IF(L$2=Çağrı!K25,Çağrı!L25,IF(L$2=Muhasebe!E25,Muhasebe!F25,IF(L$2=Muhasebe!K25,Muhasebe!L25,IF(L$2=Banka!E25,Banka!F25,IF(L$2=Banka!K25,Banka!L25,IF(L$2=SosGüv!E25,SosGüv!F25,IF(L$2=SosGüv!K25,SosGüv!L25,IF(L$2=BilProg!E25,BilProg!F25,IF(L$2=BilProg!K25,BilProg!L25,IF(L$2=BilGüv!E25,BilGüv!F25,IF(L$2=BilGüv!K25,BilGüv!L25," "))))))))))))</f>
        <v xml:space="preserve"> </v>
      </c>
      <c r="F26" s="303"/>
      <c r="G26" s="104">
        <v>0.79166666666666696</v>
      </c>
      <c r="H26" s="105" t="str">
        <f>IF(L$2=BankaİÖ!E25,BankaİÖ!C25,IF(L$2=BankaİÖ!K25,BankaİÖ!I25,IF(L$2=SosGüvİÖ!E25,SosGüvİÖ!C25,IF(L$2=SosGüvİÖ!K25,SosGüvİÖ!I25," "))))</f>
        <v xml:space="preserve"> </v>
      </c>
      <c r="I26" s="105" t="str">
        <f>IF(L$2=BankaİÖ!E25,BankaİÖ!D25,IF(L$2=BankaİÖ!K25,BankaİÖ!J25,IF(L$2=SosGüvİÖ!E25,SosGüvİÖ!D25,IF(L$2=SosGüvİÖ!K25,SosGüvİÖ!J25," "))))</f>
        <v xml:space="preserve"> </v>
      </c>
      <c r="J26" s="107"/>
      <c r="K26" s="93">
        <v>23</v>
      </c>
      <c r="L26" s="157"/>
      <c r="M26" s="99" t="str">
        <f t="shared" si="0"/>
        <v xml:space="preserve"> </v>
      </c>
      <c r="N26" s="296"/>
      <c r="O26" s="113">
        <v>0.54166666666666663</v>
      </c>
      <c r="P26" s="106" t="str">
        <f>IF($L$2=Çağrı!E25,1," ")</f>
        <v xml:space="preserve"> </v>
      </c>
      <c r="Q26" s="106" t="str">
        <f>IF($L$2=Çağrı!K25,1," ")</f>
        <v xml:space="preserve"> </v>
      </c>
      <c r="R26" s="106" t="str">
        <f>IF($L$2=Muhasebe!E25,1," ")</f>
        <v xml:space="preserve"> </v>
      </c>
      <c r="S26" s="114" t="str">
        <f>IF($L$2=Muhasebe!K25,1," ")</f>
        <v xml:space="preserve"> </v>
      </c>
      <c r="T26" s="114" t="str">
        <f>IF($L$2=Banka!E25,1," ")</f>
        <v xml:space="preserve"> </v>
      </c>
      <c r="U26" s="114" t="str">
        <f>IF($L$2=Banka!K25,1," ")</f>
        <v xml:space="preserve"> </v>
      </c>
      <c r="V26" s="114" t="str">
        <f>IF($L$2=BilProg!E25,1," ")</f>
        <v xml:space="preserve"> </v>
      </c>
      <c r="W26" s="106" t="str">
        <f>IF($L$2=BilProg!K25,1," ")</f>
        <v xml:space="preserve"> </v>
      </c>
      <c r="X26" s="106" t="str">
        <f>IF($L$2=BilGüv!E25,1," ")</f>
        <v xml:space="preserve"> </v>
      </c>
      <c r="Y26" s="106" t="str">
        <f>IF($L$2=BilGüv!K25,1," ")</f>
        <v xml:space="preserve"> </v>
      </c>
      <c r="Z26" s="114" t="str">
        <f>IF($L$2=SosGüv!E25,1," ")</f>
        <v xml:space="preserve"> </v>
      </c>
      <c r="AA26" s="114" t="str">
        <f>IF($L$2=SosGüv!K25,1," ")</f>
        <v xml:space="preserve"> </v>
      </c>
      <c r="AB26" s="115" t="str">
        <f t="shared" si="1"/>
        <v xml:space="preserve"> </v>
      </c>
      <c r="AC26" s="116">
        <v>0.875</v>
      </c>
      <c r="AD26" s="114" t="str">
        <f>IF($L$2=SosGüvİÖ!E25,1," ")</f>
        <v xml:space="preserve"> </v>
      </c>
      <c r="AE26" s="114" t="str">
        <f>IF($L$2=SosGüvİÖ!K25,1," ")</f>
        <v xml:space="preserve"> </v>
      </c>
      <c r="AF26" s="114" t="str">
        <f>IF($L$2=BankaİÖ!E25,1," ")</f>
        <v xml:space="preserve"> </v>
      </c>
      <c r="AG26" s="114" t="str">
        <f>IF($L$2=BankaİÖ!K25,1," ")</f>
        <v xml:space="preserve"> </v>
      </c>
      <c r="AH26" s="115" t="str">
        <f t="shared" si="2"/>
        <v xml:space="preserve"> </v>
      </c>
    </row>
    <row r="27" spans="1:34" s="93" customFormat="1" ht="9" customHeight="1" x14ac:dyDescent="0.25">
      <c r="A27" s="300"/>
      <c r="B27" s="104">
        <v>0.58333333333333337</v>
      </c>
      <c r="C27" s="105" t="str">
        <f>IF(L$2=Çağrı!E26,Çağrı!C26,IF(L$2=Çağrı!K26,Çağrı!I26,IF(L$2=Muhasebe!E26,Muhasebe!C26,IF(L$2=Muhasebe!K26,Muhasebe!I26,IF(L$2=Banka!E26,Banka!C26,IF(L$2=Banka!K26,Banka!I26,IF(L$2=SosGüv!E26,SosGüv!C26,IF(L$2=SosGüv!K26,SosGüv!I26,IF(L$2=BilProg!E26,BilProg!C26,IF(L$2=BilProg!K26,BilProg!I26,IF(L$2=BilGüv!E26,BilGüv!C26,IF(L$2=BilGüv!K26,BilGüv!I26," "))))))))))))</f>
        <v xml:space="preserve"> </v>
      </c>
      <c r="D27" s="105" t="str">
        <f>IF(L$2=Çağrı!E26,Çağrı!D26,IF(L$2=Çağrı!K26,Çağrı!J26,IF(L$2=Muhasebe!E26,Muhasebe!D26,IF(L$2=Muhasebe!K26,Muhasebe!J26,IF(L$2=Banka!E26,Banka!D26,IF(L$2=Banka!K26,Banka!J26,IF(L$2=SosGüv!E26,SosGüv!D26,IF(L$2=SosGüv!K26,SosGüv!J26,IF(L$2=BilProg!E26,BilProg!D26,IF(L$2=BilProg!K26,BilProg!J26,IF(L$2=BilGüv!E26,BilGüv!D26,IF(L$2=BilGüv!K26,BilGüv!J26," "))))))))))))</f>
        <v xml:space="preserve"> </v>
      </c>
      <c r="E27" s="106" t="str">
        <f>IF(L$2=Çağrı!E26,Çağrı!F26,IF(L$2=Çağrı!K26,Çağrı!L26,IF(L$2=Muhasebe!E26,Muhasebe!F26,IF(L$2=Muhasebe!K26,Muhasebe!L26,IF(L$2=Banka!E26,Banka!F26,IF(L$2=Banka!K26,Banka!L26,IF(L$2=SosGüv!E26,SosGüv!F26,IF(L$2=SosGüv!K26,SosGüv!L26,IF(L$2=BilProg!E26,BilProg!F26,IF(L$2=BilProg!K26,BilProg!L26,IF(L$2=BilGüv!E26,BilGüv!F26,IF(L$2=BilGüv!K26,BilGüv!L26," "))))))))))))</f>
        <v xml:space="preserve"> </v>
      </c>
      <c r="F27" s="303"/>
      <c r="G27" s="104">
        <v>0.83333333333333304</v>
      </c>
      <c r="H27" s="105" t="str">
        <f>IF(L$2=BankaİÖ!E26,BankaİÖ!C26,IF(L$2=BankaİÖ!K26,BankaİÖ!I26,IF(L$2=SosGüvİÖ!E26,SosGüvİÖ!C26,IF(L$2=SosGüvİÖ!K26,SosGüvİÖ!I26," "))))</f>
        <v xml:space="preserve"> </v>
      </c>
      <c r="I27" s="105" t="str">
        <f>IF(L$2=BankaİÖ!E26,BankaİÖ!D26,IF(L$2=BankaİÖ!K26,BankaİÖ!J26,IF(L$2=SosGüvİÖ!E26,SosGüvİÖ!D26,IF(L$2=SosGüvİÖ!K26,SosGüvİÖ!J26," "))))</f>
        <v xml:space="preserve"> </v>
      </c>
      <c r="J27" s="107" t="str">
        <f>IF(L$2=BankaİÖ!E26,BankaİÖ!F26,IF(L$2=BankaİÖ!K26,BankaİÖ!L26,IF(L$2=SosGüvİÖ!E26,SosGüvİÖ!F26,IF(L$2=SosGüvİÖ!K26,SosGüvİÖ!L26," "))))</f>
        <v xml:space="preserve"> </v>
      </c>
      <c r="K27" s="93">
        <v>24</v>
      </c>
      <c r="L27" s="160"/>
      <c r="M27" s="99" t="str">
        <f t="shared" si="0"/>
        <v xml:space="preserve"> </v>
      </c>
      <c r="N27" s="296"/>
      <c r="O27" s="108">
        <v>0.58333333333333337</v>
      </c>
      <c r="P27" s="109" t="str">
        <f>IF($L$2=Çağrı!E26,1," ")</f>
        <v xml:space="preserve"> </v>
      </c>
      <c r="Q27" s="109" t="str">
        <f>IF($L$2=Çağrı!K26,1," ")</f>
        <v xml:space="preserve"> </v>
      </c>
      <c r="R27" s="109" t="str">
        <f>IF($L$2=Muhasebe!E26,1," ")</f>
        <v xml:space="preserve"> </v>
      </c>
      <c r="S27" s="110" t="str">
        <f>IF($L$2=Muhasebe!K26,1," ")</f>
        <v xml:space="preserve"> </v>
      </c>
      <c r="T27" s="110" t="str">
        <f>IF($L$2=Banka!E26,1," ")</f>
        <v xml:space="preserve"> </v>
      </c>
      <c r="U27" s="110" t="str">
        <f>IF($L$2=Banka!K26,1," ")</f>
        <v xml:space="preserve"> </v>
      </c>
      <c r="V27" s="110" t="str">
        <f>IF($L$2=BilProg!E26,1," ")</f>
        <v xml:space="preserve"> </v>
      </c>
      <c r="W27" s="109" t="str">
        <f>IF($L$2=BilProg!K26,1," ")</f>
        <v xml:space="preserve"> </v>
      </c>
      <c r="X27" s="109" t="str">
        <f>IF($L$2=BilGüv!E26,1," ")</f>
        <v xml:space="preserve"> </v>
      </c>
      <c r="Y27" s="109" t="str">
        <f>IF($L$2=BilGüv!K26,1," ")</f>
        <v xml:space="preserve"> </v>
      </c>
      <c r="Z27" s="110" t="str">
        <f>IF($L$2=SosGüv!E26,1," ")</f>
        <v xml:space="preserve"> </v>
      </c>
      <c r="AA27" s="110" t="str">
        <f>IF($L$2=SosGüv!K26,1," ")</f>
        <v xml:space="preserve"> </v>
      </c>
      <c r="AB27" s="111" t="str">
        <f t="shared" si="1"/>
        <v xml:space="preserve"> </v>
      </c>
      <c r="AC27" s="112">
        <v>0.91666666666666596</v>
      </c>
      <c r="AD27" s="110" t="str">
        <f>IF($L$2=SosGüvİÖ!E26,1," ")</f>
        <v xml:space="preserve"> </v>
      </c>
      <c r="AE27" s="110" t="str">
        <f>IF($L$2=SosGüvİÖ!K26,1," ")</f>
        <v xml:space="preserve"> </v>
      </c>
      <c r="AF27" s="110" t="str">
        <f>IF($L$2=BankaİÖ!E26,1," ")</f>
        <v xml:space="preserve"> </v>
      </c>
      <c r="AG27" s="110" t="str">
        <f>IF($L$2=BankaİÖ!K26,1," ")</f>
        <v xml:space="preserve"> </v>
      </c>
      <c r="AH27" s="111" t="str">
        <f t="shared" si="2"/>
        <v xml:space="preserve"> </v>
      </c>
    </row>
    <row r="28" spans="1:34" s="93" customFormat="1" ht="9" customHeight="1" x14ac:dyDescent="0.25">
      <c r="A28" s="300"/>
      <c r="B28" s="104">
        <v>0.625</v>
      </c>
      <c r="C28" s="105" t="str">
        <f>IF(L$2=Çağrı!E27,Çağrı!C27,IF(L$2=Çağrı!K27,Çağrı!I27,IF(L$2=Muhasebe!E27,Muhasebe!C27,IF(L$2=Muhasebe!K27,Muhasebe!I27,IF(L$2=Banka!E27,Banka!C27,IF(L$2=Banka!K27,Banka!I27,IF(L$2=SosGüv!E27,SosGüv!C27,IF(L$2=SosGüv!K27,SosGüv!I27,IF(L$2=BilProg!E27,BilProg!C27,IF(L$2=BilProg!K27,BilProg!I27,IF(L$2=BilGüv!E27,BilGüv!C27,IF(L$2=BilGüv!K27,BilGüv!I27," "))))))))))))</f>
        <v xml:space="preserve"> </v>
      </c>
      <c r="D28" s="105" t="str">
        <f>IF(L$2=Çağrı!E27,Çağrı!D27,IF(L$2=Çağrı!K27,Çağrı!J27,IF(L$2=Muhasebe!E27,Muhasebe!D27,IF(L$2=Muhasebe!K27,Muhasebe!J27,IF(L$2=Banka!E27,Banka!D27,IF(L$2=Banka!K27,Banka!J27,IF(L$2=SosGüv!E27,SosGüv!D27,IF(L$2=SosGüv!K27,SosGüv!J27,IF(L$2=BilProg!E27,BilProg!D27,IF(L$2=BilProg!K27,BilProg!J27,IF(L$2=BilGüv!E27,BilGüv!D27,IF(L$2=BilGüv!K27,BilGüv!J27," "))))))))))))</f>
        <v xml:space="preserve"> </v>
      </c>
      <c r="E28" s="106" t="str">
        <f>IF(L$2=Çağrı!E27,Çağrı!F27,IF(L$2=Çağrı!K27,Çağrı!L27,IF(L$2=Muhasebe!E27,Muhasebe!F27,IF(L$2=Muhasebe!K27,Muhasebe!L27,IF(L$2=Banka!E27,Banka!F27,IF(L$2=Banka!K27,Banka!L27,IF(L$2=SosGüv!E27,SosGüv!F27,IF(L$2=SosGüv!K27,SosGüv!L27,IF(L$2=BilProg!E27,BilProg!F27,IF(L$2=BilProg!K27,BilProg!L27,IF(L$2=BilGüv!E27,BilGüv!F27,IF(L$2=BilGüv!K27,BilGüv!L27," "))))))))))))</f>
        <v xml:space="preserve"> </v>
      </c>
      <c r="F28" s="303"/>
      <c r="G28" s="104">
        <v>0.875</v>
      </c>
      <c r="H28" s="105" t="str">
        <f>IF(L$2=BankaİÖ!E27,BankaİÖ!C27,IF(L$2=BankaİÖ!K27,BankaİÖ!I27,IF(L$2=SosGüvİÖ!E27,SosGüvİÖ!C27,IF(L$2=SosGüvİÖ!K27,SosGüvİÖ!I27," "))))</f>
        <v xml:space="preserve"> </v>
      </c>
      <c r="I28" s="105" t="str">
        <f>IF(L$2=BankaİÖ!E27,BankaİÖ!D27,IF(L$2=BankaİÖ!K27,BankaİÖ!J27,IF(L$2=SosGüvİÖ!E27,SosGüvİÖ!D27,IF(L$2=SosGüvİÖ!K27,SosGüvİÖ!J27," "))))</f>
        <v xml:space="preserve"> </v>
      </c>
      <c r="J28" s="107" t="str">
        <f>IF(L$2=BankaİÖ!E27,BankaİÖ!F27,IF(L$2=BankaİÖ!K27,BankaİÖ!L27,IF(L$2=SosGüvİÖ!E27,SosGüvİÖ!F27,IF(L$2=SosGüvİÖ!K27,SosGüvİÖ!L27," "))))</f>
        <v xml:space="preserve"> </v>
      </c>
      <c r="K28" s="94">
        <v>25</v>
      </c>
      <c r="L28" s="160"/>
      <c r="M28" s="99" t="str">
        <f t="shared" si="0"/>
        <v xml:space="preserve"> </v>
      </c>
      <c r="N28" s="296"/>
      <c r="O28" s="113">
        <v>0.625</v>
      </c>
      <c r="P28" s="106" t="str">
        <f>IF($L$2=Çağrı!E27,1," ")</f>
        <v xml:space="preserve"> </v>
      </c>
      <c r="Q28" s="106" t="str">
        <f>IF($L$2=Çağrı!K27,1," ")</f>
        <v xml:space="preserve"> </v>
      </c>
      <c r="R28" s="106" t="str">
        <f>IF($L$2=Muhasebe!E27,1," ")</f>
        <v xml:space="preserve"> </v>
      </c>
      <c r="S28" s="114" t="str">
        <f>IF($L$2=Muhasebe!K27,1," ")</f>
        <v xml:space="preserve"> </v>
      </c>
      <c r="T28" s="114" t="str">
        <f>IF($L$2=Banka!E27,1," ")</f>
        <v xml:space="preserve"> </v>
      </c>
      <c r="U28" s="114" t="str">
        <f>IF($L$2=Banka!K27,1," ")</f>
        <v xml:space="preserve"> </v>
      </c>
      <c r="V28" s="114" t="str">
        <f>IF($L$2=BilProg!E27,1," ")</f>
        <v xml:space="preserve"> </v>
      </c>
      <c r="W28" s="106" t="str">
        <f>IF($L$2=BilProg!K27,1," ")</f>
        <v xml:space="preserve"> </v>
      </c>
      <c r="X28" s="106" t="str">
        <f>IF($L$2=BilGüv!E27,1," ")</f>
        <v xml:space="preserve"> </v>
      </c>
      <c r="Y28" s="106" t="str">
        <f>IF($L$2=BilGüv!K27,1," ")</f>
        <v xml:space="preserve"> </v>
      </c>
      <c r="Z28" s="114" t="str">
        <f>IF($L$2=SosGüv!E27,1," ")</f>
        <v xml:space="preserve"> </v>
      </c>
      <c r="AA28" s="114" t="str">
        <f>IF($L$2=SosGüv!K27,1," ")</f>
        <v xml:space="preserve"> </v>
      </c>
      <c r="AB28" s="115" t="str">
        <f t="shared" si="1"/>
        <v xml:space="preserve"> </v>
      </c>
      <c r="AC28" s="116">
        <v>0.625</v>
      </c>
      <c r="AD28" s="114" t="str">
        <f>IF($L$2=SosGüvİÖ!E27,1," ")</f>
        <v xml:space="preserve"> </v>
      </c>
      <c r="AE28" s="114" t="str">
        <f>IF($L$2=SosGüvİÖ!K27,1," ")</f>
        <v xml:space="preserve"> </v>
      </c>
      <c r="AF28" s="114" t="str">
        <f>IF($L$2=BankaİÖ!E27,1," ")</f>
        <v xml:space="preserve"> </v>
      </c>
      <c r="AG28" s="114" t="str">
        <f>IF($L$2=BankaİÖ!K27,1," ")</f>
        <v xml:space="preserve"> </v>
      </c>
      <c r="AH28" s="115" t="str">
        <f t="shared" si="2"/>
        <v xml:space="preserve"> </v>
      </c>
    </row>
    <row r="29" spans="1:34" s="93" customFormat="1" ht="9" customHeight="1" thickBot="1" x14ac:dyDescent="0.3">
      <c r="A29" s="301"/>
      <c r="B29" s="214">
        <v>0.66666666666666663</v>
      </c>
      <c r="C29" s="215" t="str">
        <f>IF(L$2=Çağrı!E28,Çağrı!C28,IF(L$2=Çağrı!K28,Çağrı!I28,IF(L$2=Muhasebe!E28,Muhasebe!C28,IF(L$2=Muhasebe!K28,Muhasebe!I28,IF(L$2=Banka!E28,Banka!C28,IF(L$2=Banka!K28,Banka!I28,IF(L$2=SosGüv!E28,SosGüv!C28,IF(L$2=SosGüv!K28,SosGüv!I28,IF(L$2=BilProg!E28,BilProg!C28,IF(L$2=BilProg!K28,BilProg!I28,IF(L$2=BilGüv!E28,BilGüv!C28,IF(L$2=BilGüv!K28,BilGüv!I28," "))))))))))))</f>
        <v xml:space="preserve"> </v>
      </c>
      <c r="D29" s="215" t="str">
        <f>IF(L$2=Çağrı!E28,Çağrı!D28,IF(L$2=Çağrı!K28,Çağrı!J28,IF(L$2=Muhasebe!E28,Muhasebe!D28,IF(L$2=Muhasebe!K28,Muhasebe!J28,IF(L$2=Banka!E28,Banka!D28,IF(L$2=Banka!K28,Banka!J28,IF(L$2=SosGüv!E28,SosGüv!D28,IF(L$2=SosGüv!K28,SosGüv!J28,IF(L$2=BilProg!E28,BilProg!D28,IF(L$2=BilProg!K28,BilProg!J28,IF(L$2=BilGüv!E28,BilGüv!D28,IF(L$2=BilGüv!K28,BilGüv!J28," "))))))))))))</f>
        <v xml:space="preserve"> </v>
      </c>
      <c r="E29" s="216" t="str">
        <f>IF(L$2=Çağrı!E28,Çağrı!F28,IF(L$2=Çağrı!K28,Çağrı!L28,IF(L$2=Muhasebe!E28,Muhasebe!F28,IF(L$2=Muhasebe!K28,Muhasebe!L28,IF(L$2=Banka!E28,Banka!F28,IF(L$2=Banka!K28,Banka!L28,IF(L$2=SosGüv!E28,SosGüv!F28,IF(L$2=SosGüv!K28,SosGüv!L28,IF(L$2=BilProg!E28,BilProg!F28,IF(L$2=BilProg!K28,BilProg!L28,IF(L$2=BilGüv!E28,BilGüv!F28,IF(L$2=BilGüv!K28,BilGüv!L28," "))))))))))))</f>
        <v xml:space="preserve"> </v>
      </c>
      <c r="F29" s="304"/>
      <c r="G29" s="214">
        <v>0.91666666666666596</v>
      </c>
      <c r="H29" s="215" t="str">
        <f>IF(L$2=BankaİÖ!E28,BankaİÖ!C28,IF(L$2=BankaİÖ!K28,BankaİÖ!I28,IF(L$2=SosGüvİÖ!E28,SosGüvİÖ!C28,IF(L$2=SosGüvİÖ!K28,SosGüvİÖ!I28," "))))</f>
        <v xml:space="preserve"> </v>
      </c>
      <c r="I29" s="215" t="str">
        <f>IF(L$2=BankaİÖ!E28,BankaİÖ!D28,IF(L$2=BankaİÖ!K28,BankaİÖ!J28,IF(L$2=SosGüvİÖ!E28,SosGüvİÖ!D28,IF(L$2=SosGüvİÖ!K28,SosGüvİÖ!J28," "))))</f>
        <v xml:space="preserve"> </v>
      </c>
      <c r="J29" s="217" t="str">
        <f>IF(L$2=BankaİÖ!E28,BankaİÖ!F28,IF(L$2=BankaİÖ!K28,BankaİÖ!L28,IF(L$2=SosGüvİÖ!E28,SosGüvİÖ!F28,IF(L$2=SosGüvİÖ!K28,SosGüvİÖ!L28," "))))</f>
        <v xml:space="preserve"> </v>
      </c>
      <c r="L29" s="160"/>
      <c r="M29" s="99" t="str">
        <f t="shared" si="0"/>
        <v xml:space="preserve"> </v>
      </c>
      <c r="N29" s="297"/>
      <c r="O29" s="120">
        <v>0.66666666666666663</v>
      </c>
      <c r="P29" s="121" t="str">
        <f>IF($L$2=Çağrı!E28,1," ")</f>
        <v xml:space="preserve"> </v>
      </c>
      <c r="Q29" s="121" t="str">
        <f>IF($L$2=Çağrı!K28,1," ")</f>
        <v xml:space="preserve"> </v>
      </c>
      <c r="R29" s="121" t="str">
        <f>IF($L$2=Muhasebe!E28,1," ")</f>
        <v xml:space="preserve"> </v>
      </c>
      <c r="S29" s="122" t="str">
        <f>IF($L$2=Muhasebe!K28,1," ")</f>
        <v xml:space="preserve"> </v>
      </c>
      <c r="T29" s="122" t="str">
        <f>IF($L$2=Banka!E28,1," ")</f>
        <v xml:space="preserve"> </v>
      </c>
      <c r="U29" s="122" t="str">
        <f>IF($L$2=Banka!K28,1," ")</f>
        <v xml:space="preserve"> </v>
      </c>
      <c r="V29" s="122" t="str">
        <f>IF($L$2=BilProg!E28,1," ")</f>
        <v xml:space="preserve"> </v>
      </c>
      <c r="W29" s="121" t="str">
        <f>IF($L$2=BilProg!K28,1," ")</f>
        <v xml:space="preserve"> </v>
      </c>
      <c r="X29" s="121" t="str">
        <f>IF($L$2=BilGüv!E28,1," ")</f>
        <v xml:space="preserve"> </v>
      </c>
      <c r="Y29" s="121" t="str">
        <f>IF($L$2=BilGüv!K28,1," ")</f>
        <v xml:space="preserve"> </v>
      </c>
      <c r="Z29" s="122" t="str">
        <f>IF($L$2=SosGüv!E28,1," ")</f>
        <v xml:space="preserve"> </v>
      </c>
      <c r="AA29" s="122" t="str">
        <f>IF($L$2=SosGüv!K28,1," ")</f>
        <v xml:space="preserve"> </v>
      </c>
      <c r="AB29" s="123" t="str">
        <f t="shared" si="1"/>
        <v xml:space="preserve"> </v>
      </c>
      <c r="AC29" s="124">
        <v>0.66666666666666663</v>
      </c>
      <c r="AD29" s="122" t="str">
        <f>IF($L$2=SosGüvİÖ!E28,1," ")</f>
        <v xml:space="preserve"> </v>
      </c>
      <c r="AE29" s="122" t="str">
        <f>IF($L$2=SosGüvİÖ!K28,1," ")</f>
        <v xml:space="preserve"> </v>
      </c>
      <c r="AF29" s="122" t="str">
        <f>IF($L$2=BankaİÖ!E28,1," ")</f>
        <v xml:space="preserve"> </v>
      </c>
      <c r="AG29" s="122" t="str">
        <f>IF($L$2=BankaİÖ!K28,1," ")</f>
        <v xml:space="preserve"> </v>
      </c>
      <c r="AH29" s="123" t="str">
        <f t="shared" si="2"/>
        <v xml:space="preserve"> </v>
      </c>
    </row>
    <row r="30" spans="1:34" s="93" customFormat="1" ht="9" customHeight="1" x14ac:dyDescent="0.25">
      <c r="A30" s="299" t="s">
        <v>7</v>
      </c>
      <c r="B30" s="95">
        <v>0.38541666666666669</v>
      </c>
      <c r="C30" s="96" t="str">
        <f>IF(L$2=Çağrı!E29,Çağrı!C29,IF(L$2=Çağrı!K29,Çağrı!I29,IF(L$2=Muhasebe!E29,Muhasebe!C29,IF(L$2=Muhasebe!K29,Muhasebe!I29,IF(L$2=Banka!E29,Banka!C29,IF(L$2=Banka!K29,Banka!I29,IF(L$2=SosGüv!E29,SosGüv!C29,IF(L$2=SosGüv!K29,SosGüv!I29,IF(L$2=BilProg!E29,BilProg!C29,IF(L$2=BilProg!K29,BilProg!I29,IF(L$2=BilGüv!E29,BilGüv!C29,IF(L$2=BilGüv!K29,BilGüv!I29," "))))))))))))</f>
        <v>BAN128</v>
      </c>
      <c r="D30" s="96" t="str">
        <f>IF(L$2=Çağrı!E29,Çağrı!D29,IF(L$2=Çağrı!K29,Çağrı!J29,IF(L$2=Muhasebe!E29,Muhasebe!D29,IF(L$2=Muhasebe!K29,Muhasebe!J29,IF(L$2=Banka!E29,Banka!D29,IF(L$2=Banka!K29,Banka!J29,IF(L$2=SosGüv!E29,SosGüv!D29,IF(L$2=SosGüv!K29,SosGüv!J29,IF(L$2=BilProg!E29,BilProg!D29,IF(L$2=BilProg!K29,BilProg!J29,IF(L$2=BilGüv!E29,BilGüv!D29,IF(L$2=BilGüv!K29,BilGüv!J29," "))))))))))))</f>
        <v>Finansal Yönetim</v>
      </c>
      <c r="E30" s="97" t="str">
        <f>IF(L$2=Çağrı!E29,Çağrı!F29,IF(L$2=Çağrı!K29,Çağrı!L29,IF(L$2=Muhasebe!E29,Muhasebe!F29,IF(L$2=Muhasebe!K29,Muhasebe!L29,IF(L$2=Banka!E29,Banka!F29,IF(L$2=Banka!K29,Banka!L29,IF(L$2=SosGüv!E29,SosGüv!F29,IF(L$2=SosGüv!K29,SosGüv!L29,IF(L$2=BilProg!E29,BilProg!F29,IF(L$2=BilProg!K29,BilProg!L29,IF(L$2=BilGüv!E29,BilGüv!F29,IF(L$2=BilGüv!K29,BilGüv!L29," "))))))))))))</f>
        <v>D101</v>
      </c>
      <c r="F30" s="302" t="s">
        <v>7</v>
      </c>
      <c r="G30" s="95">
        <v>0.625</v>
      </c>
      <c r="H30" s="96" t="str">
        <f>IF(L$2=BankaİÖ!E30,BankaİÖ!C30,IF(L$2=BankaİÖ!K30,BankaİÖ!I30,IF(L$2=SosGüvİÖ!E29,SosGüvİÖ!C29,IF(L$2=SosGüvİÖ!K29,SosGüvİÖ!I29," "))))</f>
        <v xml:space="preserve"> </v>
      </c>
      <c r="I30" s="96" t="str">
        <f>IF(L$2=BankaİÖ!E30,BankaİÖ!D30,IF(L$2=BankaİÖ!K30,BankaİÖ!J30,IF(L$2=SosGüvİÖ!E29,SosGüvİÖ!D29,IF(L$2=SosGüvİÖ!K29,SosGüvİÖ!J29," "))))</f>
        <v xml:space="preserve"> </v>
      </c>
      <c r="J30" s="98" t="str">
        <f>IF(L$2=BankaİÖ!E30,BankaİÖ!F30,IF(L$2=BankaİÖ!K30,BankaİÖ!L30,IF(L$2=SosGüvİÖ!E29,SosGüvİÖ!F29,IF(L$2=SosGüvİÖ!K29,SosGüvİÖ!L29," "))))</f>
        <v xml:space="preserve"> </v>
      </c>
      <c r="L30" s="160"/>
      <c r="M30" s="99" t="str">
        <f t="shared" si="0"/>
        <v xml:space="preserve"> </v>
      </c>
      <c r="N30" s="295" t="s">
        <v>7</v>
      </c>
      <c r="O30" s="100">
        <v>0.375</v>
      </c>
      <c r="P30" s="97" t="str">
        <f>IF($L$2=Çağrı!E29,1," ")</f>
        <v xml:space="preserve"> </v>
      </c>
      <c r="Q30" s="97" t="str">
        <f>IF($L$2=Çağrı!K29,1," ")</f>
        <v xml:space="preserve"> </v>
      </c>
      <c r="R30" s="97" t="str">
        <f>IF($L$2=Muhasebe!E29,1," ")</f>
        <v xml:space="preserve"> </v>
      </c>
      <c r="S30" s="101" t="str">
        <f>IF($L$2=Muhasebe!K29,1," ")</f>
        <v xml:space="preserve"> </v>
      </c>
      <c r="T30" s="101">
        <f>IF($L$2=Banka!E29,1," ")</f>
        <v>1</v>
      </c>
      <c r="U30" s="101" t="str">
        <f>IF($L$2=Banka!K29,1," ")</f>
        <v xml:space="preserve"> </v>
      </c>
      <c r="V30" s="101" t="str">
        <f>IF($L$2=BilProg!E29,1," ")</f>
        <v xml:space="preserve"> </v>
      </c>
      <c r="W30" s="97" t="str">
        <f>IF($L$2=BilProg!K29,1," ")</f>
        <v xml:space="preserve"> </v>
      </c>
      <c r="X30" s="97" t="str">
        <f>IF($L$2=BilGüv!E29,1," ")</f>
        <v xml:space="preserve"> </v>
      </c>
      <c r="Y30" s="97" t="str">
        <f>IF($L$2=BilGüv!K29,1," ")</f>
        <v xml:space="preserve"> </v>
      </c>
      <c r="Z30" s="101" t="str">
        <f>IF($L$2=SosGüv!E29,1," ")</f>
        <v xml:space="preserve"> </v>
      </c>
      <c r="AA30" s="101" t="str">
        <f>IF($L$2=SosGüv!K29,1," ")</f>
        <v xml:space="preserve"> </v>
      </c>
      <c r="AB30" s="102" t="str">
        <f t="shared" si="1"/>
        <v xml:space="preserve"> </v>
      </c>
      <c r="AC30" s="103">
        <v>0.70833333333333337</v>
      </c>
      <c r="AD30" s="101" t="str">
        <f>IF($L$2=SosGüvİÖ!E29,1," ")</f>
        <v xml:space="preserve"> </v>
      </c>
      <c r="AE30" s="101" t="str">
        <f>IF($L$2=SosGüvİÖ!K29,1," ")</f>
        <v xml:space="preserve"> </v>
      </c>
      <c r="AF30" s="101" t="str">
        <f>IF($L$2=BankaİÖ!E30,1," ")</f>
        <v xml:space="preserve"> </v>
      </c>
      <c r="AG30" s="101" t="str">
        <f>IF($L$2=BankaİÖ!K30,1," ")</f>
        <v xml:space="preserve"> </v>
      </c>
      <c r="AH30" s="102" t="str">
        <f t="shared" si="2"/>
        <v xml:space="preserve"> </v>
      </c>
    </row>
    <row r="31" spans="1:34" s="93" customFormat="1" ht="9" customHeight="1" x14ac:dyDescent="0.25">
      <c r="A31" s="300"/>
      <c r="B31" s="104">
        <v>0.42708333333333331</v>
      </c>
      <c r="C31" s="105" t="str">
        <f>IF(L$2=Çağrı!E30,Çağrı!C30,IF(L$2=Çağrı!K30,Çağrı!I30,IF(L$2=Muhasebe!E30,Muhasebe!C30,IF(L$2=Muhasebe!K30,Muhasebe!I30,IF(L$2=Banka!E30,Banka!C30,IF(L$2=Banka!K30,Banka!I30,IF(L$2=SosGüv!E30,SosGüv!C30,IF(L$2=SosGüv!K30,SosGüv!I30,IF(L$2=BilProg!E30,BilProg!C30,IF(L$2=BilProg!K30,BilProg!I30,IF(L$2=BilGüv!E30,BilGüv!C30,IF(L$2=BilGüv!K30,BilGüv!I30," "))))))))))))</f>
        <v>BAN128</v>
      </c>
      <c r="D31" s="105" t="str">
        <f>IF(L$2=Çağrı!E30,Çağrı!D30,IF(L$2=Çağrı!K30,Çağrı!J30,IF(L$2=Muhasebe!E30,Muhasebe!D30,IF(L$2=Muhasebe!K30,Muhasebe!J30,IF(L$2=Banka!E30,Banka!D30,IF(L$2=Banka!K30,Banka!J30,IF(L$2=SosGüv!E30,SosGüv!D30,IF(L$2=SosGüv!K30,SosGüv!J30,IF(L$2=BilProg!E30,BilProg!D30,IF(L$2=BilProg!K30,BilProg!J30,IF(L$2=BilGüv!E30,BilGüv!D30,IF(L$2=BilGüv!K30,BilGüv!J30," "))))))))))))</f>
        <v>Finansal Yönetim</v>
      </c>
      <c r="E31" s="106" t="str">
        <f>IF(L$2=Çağrı!E30,Çağrı!F30,IF(L$2=Çağrı!K30,Çağrı!L30,IF(L$2=Muhasebe!E30,Muhasebe!F30,IF(L$2=Muhasebe!K30,Muhasebe!L30,IF(L$2=Banka!E30,Banka!F30,IF(L$2=Banka!K30,Banka!L30,IF(L$2=SosGüv!E30,SosGüv!F30,IF(L$2=SosGüv!K30,SosGüv!L30,IF(L$2=BilProg!E30,BilProg!F30,IF(L$2=BilProg!K30,BilProg!L30,IF(L$2=BilGüv!E30,BilGüv!F30,IF(L$2=BilGüv!K30,BilGüv!L30," "))))))))))))</f>
        <v>D101</v>
      </c>
      <c r="F31" s="303"/>
      <c r="G31" s="104">
        <v>0.66666666666666663</v>
      </c>
      <c r="H31" s="105" t="str">
        <f>IF(L$2=BankaİÖ!E31,BankaİÖ!C31,IF(L$2=BankaİÖ!K31,BankaİÖ!I31,IF(L$2=SosGüvİÖ!E30,SosGüvİÖ!C30,IF(L$2=SosGüvİÖ!K30,SosGüvİÖ!I30," "))))</f>
        <v xml:space="preserve"> </v>
      </c>
      <c r="I31" s="105" t="str">
        <f>IF(L$2=BankaİÖ!E31,BankaİÖ!D31,IF(L$2=BankaİÖ!K31,BankaİÖ!J31,IF(L$2=SosGüvİÖ!E30,SosGüvİÖ!D30,IF(L$2=SosGüvİÖ!K30,SosGüvİÖ!J30," "))))</f>
        <v xml:space="preserve"> </v>
      </c>
      <c r="J31" s="107" t="str">
        <f>IF(L$2=BankaİÖ!E31,BankaİÖ!F31,IF(L$2=BankaİÖ!K31,BankaİÖ!L31,IF(L$2=SosGüvİÖ!E30,SosGüvİÖ!F30,IF(L$2=SosGüvİÖ!K30,SosGüvİÖ!L30," "))))</f>
        <v xml:space="preserve"> </v>
      </c>
      <c r="L31" s="160"/>
      <c r="M31" s="99" t="str">
        <f t="shared" si="0"/>
        <v xml:space="preserve"> </v>
      </c>
      <c r="N31" s="296"/>
      <c r="O31" s="108">
        <v>0.41319444444444442</v>
      </c>
      <c r="P31" s="109" t="str">
        <f>IF($L$2=Çağrı!E30,1," ")</f>
        <v xml:space="preserve"> </v>
      </c>
      <c r="Q31" s="109" t="str">
        <f>IF($L$2=Çağrı!K30,1," ")</f>
        <v xml:space="preserve"> </v>
      </c>
      <c r="R31" s="109" t="str">
        <f>IF($L$2=Muhasebe!E30,1," ")</f>
        <v xml:space="preserve"> </v>
      </c>
      <c r="S31" s="110" t="str">
        <f>IF($L$2=Muhasebe!K30,1," ")</f>
        <v xml:space="preserve"> </v>
      </c>
      <c r="T31" s="110">
        <f>IF($L$2=Banka!E30,1," ")</f>
        <v>1</v>
      </c>
      <c r="U31" s="110" t="str">
        <f>IF($L$2=Banka!K30,1," ")</f>
        <v xml:space="preserve"> </v>
      </c>
      <c r="V31" s="110" t="str">
        <f>IF($L$2=BilProg!E30,1," ")</f>
        <v xml:space="preserve"> </v>
      </c>
      <c r="W31" s="109" t="str">
        <f>IF($L$2=BilProg!K30,1," ")</f>
        <v xml:space="preserve"> </v>
      </c>
      <c r="X31" s="109" t="str">
        <f>IF($L$2=BilGüv!E30,1," ")</f>
        <v xml:space="preserve"> </v>
      </c>
      <c r="Y31" s="109" t="str">
        <f>IF($L$2=BilGüv!K30,1," ")</f>
        <v xml:space="preserve"> </v>
      </c>
      <c r="Z31" s="110" t="str">
        <f>IF($L$2=SosGüv!E30,1," ")</f>
        <v xml:space="preserve"> </v>
      </c>
      <c r="AA31" s="110" t="str">
        <f>IF($L$2=SosGüv!K30,1," ")</f>
        <v xml:space="preserve"> </v>
      </c>
      <c r="AB31" s="111" t="str">
        <f t="shared" si="1"/>
        <v xml:space="preserve"> </v>
      </c>
      <c r="AC31" s="112">
        <v>0.75</v>
      </c>
      <c r="AD31" s="110" t="str">
        <f>IF($L$2=SosGüvİÖ!E30,1," ")</f>
        <v xml:space="preserve"> </v>
      </c>
      <c r="AE31" s="110" t="str">
        <f>IF($L$2=SosGüvİÖ!K30,1," ")</f>
        <v xml:space="preserve"> </v>
      </c>
      <c r="AF31" s="110" t="str">
        <f>IF($L$2=BankaİÖ!E31,1," ")</f>
        <v xml:space="preserve"> </v>
      </c>
      <c r="AG31" s="110" t="str">
        <f>IF($L$2=BankaİÖ!K31,1," ")</f>
        <v xml:space="preserve"> </v>
      </c>
      <c r="AH31" s="111" t="str">
        <f t="shared" si="2"/>
        <v xml:space="preserve"> </v>
      </c>
    </row>
    <row r="32" spans="1:34" s="93" customFormat="1" ht="9" customHeight="1" x14ac:dyDescent="0.25">
      <c r="A32" s="300"/>
      <c r="B32" s="104">
        <v>0.46875</v>
      </c>
      <c r="C32" s="105" t="str">
        <f>IF(L$2=Çağrı!E31,Çağrı!C31,IF(L$2=Çağrı!K31,Çağrı!I31,IF(L$2=Muhasebe!E31,Muhasebe!C31,IF(L$2=Muhasebe!K31,Muhasebe!I31,IF(L$2=Banka!E31,Banka!C31,IF(L$2=Banka!K31,Banka!I31,IF(L$2=SosGüv!E31,SosGüv!C31,IF(L$2=SosGüv!K31,SosGüv!I31,IF(L$2=BilProg!E31,BilProg!C31,IF(L$2=BilProg!K31,BilProg!I31,IF(L$2=BilGüv!E31,BilGüv!C31,IF(L$2=BilGüv!K31,BilGüv!I31," "))))))))))))</f>
        <v>BAN128</v>
      </c>
      <c r="D32" s="105" t="str">
        <f>IF(L$2=Çağrı!E31,Çağrı!D31,IF(L$2=Çağrı!K31,Çağrı!J31,IF(L$2=Muhasebe!E31,Muhasebe!D31,IF(L$2=Muhasebe!K31,Muhasebe!J31,IF(L$2=Banka!E31,Banka!D31,IF(L$2=Banka!K31,Banka!J31,IF(L$2=SosGüv!E31,SosGüv!D31,IF(L$2=SosGüv!K31,SosGüv!J31,IF(L$2=BilProg!E31,BilProg!D31,IF(L$2=BilProg!K31,BilProg!J31,IF(L$2=BilGüv!E31,BilGüv!D31,IF(L$2=BilGüv!K31,BilGüv!J31," "))))))))))))</f>
        <v>Finansal Yönetim</v>
      </c>
      <c r="E32" s="106" t="str">
        <f>IF(L$2=Çağrı!E31,Çağrı!F31,IF(L$2=Çağrı!K31,Çağrı!L31,IF(L$2=Muhasebe!E31,Muhasebe!F31,IF(L$2=Muhasebe!K31,Muhasebe!L31,IF(L$2=Banka!E31,Banka!F31,IF(L$2=Banka!K31,Banka!L31,IF(L$2=SosGüv!E31,SosGüv!F31,IF(L$2=SosGüv!K31,SosGüv!L31,IF(L$2=BilProg!E31,BilProg!F31,IF(L$2=BilProg!K31,BilProg!L31,IF(L$2=BilGüv!E31,BilGüv!F31,IF(L$2=BilGüv!K31,BilGüv!L31," "))))))))))))</f>
        <v>D101</v>
      </c>
      <c r="F32" s="303"/>
      <c r="G32" s="104">
        <v>0.70833333333333304</v>
      </c>
      <c r="H32" s="105" t="str">
        <f>IF(L$2=BankaİÖ!E32,BankaİÖ!C32,IF(L$2=BankaİÖ!K32,BankaİÖ!I32,IF(L$2=SosGüvİÖ!E31,SosGüvİÖ!C31,IF(L$2=SosGüvİÖ!K31,SosGüvİÖ!I31," "))))</f>
        <v xml:space="preserve"> </v>
      </c>
      <c r="I32" s="105" t="str">
        <f>IF(L$2=BankaİÖ!E32,BankaİÖ!D32,IF(L$2=BankaİÖ!K32,BankaİÖ!J32,IF(L$2=SosGüvİÖ!E31,SosGüvİÖ!D31,IF(L$2=SosGüvİÖ!K31,SosGüvİÖ!J31," "))))</f>
        <v xml:space="preserve"> </v>
      </c>
      <c r="J32" s="107" t="str">
        <f>IF(L$2=BankaİÖ!E32,BankaİÖ!F32,IF(L$2=BankaİÖ!K32,BankaİÖ!L32,IF(L$2=SosGüvİÖ!E31,SosGüvİÖ!F31,IF(L$2=SosGüvİÖ!K31,SosGüvİÖ!L31," "))))</f>
        <v xml:space="preserve"> </v>
      </c>
      <c r="L32" s="160"/>
      <c r="M32" s="99" t="str">
        <f t="shared" si="0"/>
        <v xml:space="preserve"> </v>
      </c>
      <c r="N32" s="296"/>
      <c r="O32" s="113">
        <v>0.4513888888888889</v>
      </c>
      <c r="P32" s="106" t="str">
        <f>IF($L$2=Çağrı!E31,1," ")</f>
        <v xml:space="preserve"> </v>
      </c>
      <c r="Q32" s="106" t="str">
        <f>IF($L$2=Çağrı!K31,1," ")</f>
        <v xml:space="preserve"> </v>
      </c>
      <c r="R32" s="106" t="str">
        <f>IF($L$2=Muhasebe!E31,1," ")</f>
        <v xml:space="preserve"> </v>
      </c>
      <c r="S32" s="114" t="str">
        <f>IF($L$2=Muhasebe!K31,1," ")</f>
        <v xml:space="preserve"> </v>
      </c>
      <c r="T32" s="114">
        <f>IF($L$2=Banka!E31,1," ")</f>
        <v>1</v>
      </c>
      <c r="U32" s="114" t="str">
        <f>IF($L$2=Banka!K31,1," ")</f>
        <v xml:space="preserve"> </v>
      </c>
      <c r="V32" s="114" t="str">
        <f>IF($L$2=BilProg!E31,1," ")</f>
        <v xml:space="preserve"> </v>
      </c>
      <c r="W32" s="106" t="str">
        <f>IF($L$2=BilProg!K31,1," ")</f>
        <v xml:space="preserve"> </v>
      </c>
      <c r="X32" s="106" t="str">
        <f>IF($L$2=BilGüv!E31,1," ")</f>
        <v xml:space="preserve"> </v>
      </c>
      <c r="Y32" s="106" t="str">
        <f>IF($L$2=BilGüv!K31,1," ")</f>
        <v xml:space="preserve"> </v>
      </c>
      <c r="Z32" s="114" t="str">
        <f>IF($L$2=SosGüv!E31,1," ")</f>
        <v xml:space="preserve"> </v>
      </c>
      <c r="AA32" s="114" t="str">
        <f>IF($L$2=SosGüv!K31,1," ")</f>
        <v xml:space="preserve"> </v>
      </c>
      <c r="AB32" s="115" t="str">
        <f t="shared" si="1"/>
        <v xml:space="preserve"> </v>
      </c>
      <c r="AC32" s="116">
        <v>0.79166666666666663</v>
      </c>
      <c r="AD32" s="114" t="str">
        <f>IF($L$2=SosGüvİÖ!E31,1," ")</f>
        <v xml:space="preserve"> </v>
      </c>
      <c r="AE32" s="114" t="str">
        <f>IF($L$2=SosGüvİÖ!K31,1," ")</f>
        <v xml:space="preserve"> </v>
      </c>
      <c r="AF32" s="114" t="str">
        <f>IF($L$2=BankaİÖ!E32,1," ")</f>
        <v xml:space="preserve"> </v>
      </c>
      <c r="AG32" s="114" t="str">
        <f>IF($L$2=BankaİÖ!K32,1," ")</f>
        <v xml:space="preserve"> </v>
      </c>
      <c r="AH32" s="115" t="str">
        <f t="shared" si="2"/>
        <v xml:space="preserve"> </v>
      </c>
    </row>
    <row r="33" spans="1:34" s="93" customFormat="1" ht="9" customHeight="1" x14ac:dyDescent="0.25">
      <c r="A33" s="300"/>
      <c r="B33" s="104">
        <v>0.5</v>
      </c>
      <c r="C33" s="105" t="str">
        <f>IF(L$2=Çağrı!E32,Çağrı!C32,IF(L$2=Çağrı!K32,Çağrı!I32,IF(L$2=Muhasebe!E32,Muhasebe!C32,IF(L$2=Muhasebe!K32,Muhasebe!I32,IF(L$2=Banka!E32,Banka!C32,IF(L$2=Banka!K32,Banka!I32,IF(L$2=SosGüv!E32,SosGüv!C32,IF(L$2=SosGüv!K32,SosGüv!I32,IF(L$2=BilProg!E32,BilProg!C32,IF(L$2=BilProg!K32,BilProg!I32,IF(L$2=BilGüv!E32,BilGüv!C32,IF(L$2=BilGüv!K32,BilGüv!I32," "))))))))))))</f>
        <v xml:space="preserve"> </v>
      </c>
      <c r="D33" s="105" t="str">
        <f>IF(L$2=Çağrı!E32,Çağrı!D32,IF(L$2=Çağrı!K32,Çağrı!J32,IF(L$2=Muhasebe!E32,Muhasebe!D32,IF(L$2=Muhasebe!K32,Muhasebe!J32,IF(L$2=Banka!E32,Banka!D32,IF(L$2=Banka!K32,Banka!J32,IF(L$2=SosGüv!E32,SosGüv!D32,IF(L$2=SosGüv!K32,SosGüv!J32,IF(L$2=BilProg!E32,BilProg!D32,IF(L$2=BilProg!K32,BilProg!J32,IF(L$2=BilGüv!E32,BilGüv!D32,IF(L$2=BilGüv!K32,BilGüv!J32," "))))))))))))</f>
        <v xml:space="preserve"> </v>
      </c>
      <c r="E33" s="106" t="str">
        <f>IF(L$2=Çağrı!E32,Çağrı!F32,IF(L$2=Çağrı!K32,Çağrı!L32,IF(L$2=Muhasebe!E32,Muhasebe!F32,IF(L$2=Muhasebe!K32,Muhasebe!L32,IF(L$2=Banka!E32,Banka!F32,IF(L$2=Banka!K32,Banka!L32,IF(L$2=SosGüv!E32,SosGüv!F32,IF(L$2=SosGüv!K32,SosGüv!L32,IF(L$2=BilProg!E32,BilProg!F32,IF(L$2=BilProg!K32,BilProg!L32,IF(L$2=BilGüv!E32,BilGüv!F32,IF(L$2=BilGüv!K32,BilGüv!L32," "))))))))))))</f>
        <v xml:space="preserve"> </v>
      </c>
      <c r="F33" s="303"/>
      <c r="G33" s="104">
        <v>0.75</v>
      </c>
      <c r="H33" s="105" t="str">
        <f>IF(L$2=BankaİÖ!E33,BankaİÖ!C33,IF(L$2=BankaİÖ!K33,BankaİÖ!I33,IF(L$2=SosGüvİÖ!E32,SosGüvİÖ!C32,IF(L$2=SosGüvİÖ!K32,SosGüvİÖ!I32," "))))</f>
        <v xml:space="preserve"> </v>
      </c>
      <c r="I33" s="105" t="str">
        <f>IF(L$2=BankaİÖ!E33,BankaİÖ!D33,IF(L$2=BankaİÖ!K33,BankaİÖ!J33,IF(L$2=SosGüvİÖ!E32,SosGüvİÖ!D32,IF(L$2=SosGüvİÖ!K32,SosGüvİÖ!J32," "))))</f>
        <v xml:space="preserve"> </v>
      </c>
      <c r="J33" s="107" t="str">
        <f>IF(L$2=BankaİÖ!E33,BankaİÖ!F33,IF(L$2=BankaİÖ!K33,BankaİÖ!L33,IF(L$2=SosGüvİÖ!E32,SosGüvİÖ!F32,IF(L$2=SosGüvİÖ!K32,SosGüvİÖ!L32," "))))</f>
        <v xml:space="preserve"> </v>
      </c>
      <c r="L33" s="160"/>
      <c r="M33" s="99" t="str">
        <f t="shared" si="0"/>
        <v xml:space="preserve"> </v>
      </c>
      <c r="N33" s="296"/>
      <c r="O33" s="108">
        <v>0.48958333333333331</v>
      </c>
      <c r="P33" s="109" t="str">
        <f>IF($L$2=Çağrı!E32,1," ")</f>
        <v xml:space="preserve"> </v>
      </c>
      <c r="Q33" s="109" t="str">
        <f>IF($L$2=Çağrı!K32,1," ")</f>
        <v xml:space="preserve"> </v>
      </c>
      <c r="R33" s="109" t="str">
        <f>IF($L$2=Muhasebe!E32,1," ")</f>
        <v xml:space="preserve"> </v>
      </c>
      <c r="S33" s="110" t="str">
        <f>IF($L$2=Muhasebe!K32,1," ")</f>
        <v xml:space="preserve"> </v>
      </c>
      <c r="T33" s="110" t="str">
        <f>IF($L$2=Banka!E32,1," ")</f>
        <v xml:space="preserve"> </v>
      </c>
      <c r="U33" s="110" t="str">
        <f>IF($L$2=Banka!K32,1," ")</f>
        <v xml:space="preserve"> </v>
      </c>
      <c r="V33" s="110" t="str">
        <f>IF($L$2=BilProg!E32,1," ")</f>
        <v xml:space="preserve"> </v>
      </c>
      <c r="W33" s="109" t="str">
        <f>IF($L$2=BilProg!K32,1," ")</f>
        <v xml:space="preserve"> </v>
      </c>
      <c r="X33" s="109" t="str">
        <f>IF($L$2=BilGüv!E32,1," ")</f>
        <v xml:space="preserve"> </v>
      </c>
      <c r="Y33" s="109" t="str">
        <f>IF($L$2=BilGüv!K32,1," ")</f>
        <v xml:space="preserve"> </v>
      </c>
      <c r="Z33" s="110" t="str">
        <f>IF($L$2=SosGüv!E32,1," ")</f>
        <v xml:space="preserve"> </v>
      </c>
      <c r="AA33" s="110" t="str">
        <f>IF($L$2=SosGüv!K32,1," ")</f>
        <v xml:space="preserve"> </v>
      </c>
      <c r="AB33" s="111" t="str">
        <f t="shared" si="1"/>
        <v xml:space="preserve"> </v>
      </c>
      <c r="AC33" s="112">
        <v>0.83333333333333337</v>
      </c>
      <c r="AD33" s="110" t="str">
        <f>IF($L$2=SosGüvİÖ!E32,1," ")</f>
        <v xml:space="preserve"> </v>
      </c>
      <c r="AE33" s="110" t="str">
        <f>IF($L$2=SosGüvİÖ!K32,1," ")</f>
        <v xml:space="preserve"> </v>
      </c>
      <c r="AF33" s="110" t="str">
        <f>IF($L$2=BankaİÖ!E33,1," ")</f>
        <v xml:space="preserve"> </v>
      </c>
      <c r="AG33" s="110" t="str">
        <f>IF($L$2=BankaİÖ!K33,1," ")</f>
        <v xml:space="preserve"> </v>
      </c>
      <c r="AH33" s="111" t="str">
        <f t="shared" si="2"/>
        <v xml:space="preserve"> </v>
      </c>
    </row>
    <row r="34" spans="1:34" s="93" customFormat="1" ht="9" customHeight="1" x14ac:dyDescent="0.25">
      <c r="A34" s="300"/>
      <c r="B34" s="104">
        <v>0.54166666666666663</v>
      </c>
      <c r="C34" s="105" t="str">
        <f>IF(L$2=Çağrı!E33,Çağrı!C33,IF(L$2=Çağrı!K33,Çağrı!I33,IF(L$2=Muhasebe!E33,Muhasebe!C33,IF(L$2=Muhasebe!K33,Muhasebe!I33,IF(L$2=Banka!E33,Banka!C33,IF(L$2=Banka!K33,Banka!I33,IF(L$2=SosGüv!E33,SosGüv!C33,IF(L$2=SosGüv!K33,SosGüv!I33,IF(L$2=BilProg!E33,BilProg!C33,IF(L$2=BilProg!K33,BilProg!I33,IF(L$2=BilGüv!E33,BilGüv!C33,IF(L$2=BilGüv!K33,BilGüv!I33," "))))))))))))</f>
        <v xml:space="preserve"> </v>
      </c>
      <c r="D34" s="105" t="str">
        <f>IF(L$2=Çağrı!E33,Çağrı!D33,IF(L$2=Çağrı!K33,Çağrı!J33,IF(L$2=Muhasebe!E33,Muhasebe!D33,IF(L$2=Muhasebe!K33,Muhasebe!J33,IF(L$2=Banka!E33,Banka!D33,IF(L$2=Banka!K33,Banka!J33,IF(L$2=SosGüv!E33,SosGüv!D33,IF(L$2=SosGüv!K33,SosGüv!J33,IF(L$2=BilProg!E33,BilProg!D33,IF(L$2=BilProg!K33,BilProg!J33,IF(L$2=BilGüv!E33,BilGüv!D33,IF(L$2=BilGüv!K33,BilGüv!J33," "))))))))))))</f>
        <v xml:space="preserve"> </v>
      </c>
      <c r="E34" s="106" t="str">
        <f>IF(L$2=Çağrı!E33,Çağrı!F33,IF(L$2=Çağrı!K33,Çağrı!L33,IF(L$2=Muhasebe!E33,Muhasebe!F33,IF(L$2=Muhasebe!K33,Muhasebe!L33,IF(L$2=Banka!E33,Banka!F33,IF(L$2=Banka!K33,Banka!L33,IF(L$2=SosGüv!E33,SosGüv!F33,IF(L$2=SosGüv!K33,SosGüv!L33,IF(L$2=BilProg!E33,BilProg!F33,IF(L$2=BilProg!K33,BilProg!L33,IF(L$2=BilGüv!E33,BilGüv!F33,IF(L$2=BilGüv!K33,BilGüv!L33," "))))))))))))</f>
        <v xml:space="preserve"> </v>
      </c>
      <c r="F34" s="303"/>
      <c r="G34" s="104">
        <v>0.79166666666666696</v>
      </c>
      <c r="H34" s="105" t="str">
        <f>IF(L$2=BankaİÖ!E34,BankaİÖ!C34,IF(L$2=BankaİÖ!K34,BankaİÖ!I34,IF(L$2=SosGüvİÖ!E33,SosGüvİÖ!C33,IF(L$2=SosGüvİÖ!K33,SosGüvİÖ!I33," "))))</f>
        <v xml:space="preserve"> </v>
      </c>
      <c r="I34" s="105" t="str">
        <f>IF(L$2=BankaİÖ!E34,BankaİÖ!D34,IF(L$2=BankaİÖ!K34,BankaİÖ!J34,IF(L$2=SosGüvİÖ!E33,SosGüvİÖ!D33,IF(L$2=SosGüvİÖ!K33,SosGüvİÖ!J33," "))))</f>
        <v xml:space="preserve"> </v>
      </c>
      <c r="J34" s="107" t="str">
        <f>IF(L$2=BankaİÖ!E34,BankaİÖ!F34,IF(L$2=BankaİÖ!K34,BankaİÖ!L34,IF(L$2=SosGüvİÖ!E33,SosGüvİÖ!F33,IF(L$2=SosGüvİÖ!K33,SosGüvİÖ!L33," "))))</f>
        <v xml:space="preserve"> </v>
      </c>
      <c r="L34" s="160"/>
      <c r="M34" s="99" t="str">
        <f t="shared" si="0"/>
        <v xml:space="preserve"> </v>
      </c>
      <c r="N34" s="296"/>
      <c r="O34" s="113">
        <v>0.54166666666666663</v>
      </c>
      <c r="P34" s="106" t="str">
        <f>IF($L$2=Çağrı!E33,1," ")</f>
        <v xml:space="preserve"> </v>
      </c>
      <c r="Q34" s="106" t="str">
        <f>IF($L$2=Çağrı!K33,1," ")</f>
        <v xml:space="preserve"> </v>
      </c>
      <c r="R34" s="106" t="str">
        <f>IF($L$2=Muhasebe!E33,1," ")</f>
        <v xml:space="preserve"> </v>
      </c>
      <c r="S34" s="114" t="str">
        <f>IF($L$2=Muhasebe!K33,1," ")</f>
        <v xml:space="preserve"> </v>
      </c>
      <c r="T34" s="114" t="str">
        <f>IF($L$2=Banka!E33,1," ")</f>
        <v xml:space="preserve"> </v>
      </c>
      <c r="U34" s="114" t="str">
        <f>IF($L$2=Banka!K33,1," ")</f>
        <v xml:space="preserve"> </v>
      </c>
      <c r="V34" s="114" t="str">
        <f>IF($L$2=BilProg!E33,1," ")</f>
        <v xml:space="preserve"> </v>
      </c>
      <c r="W34" s="106" t="str">
        <f>IF($L$2=BilProg!K33,1," ")</f>
        <v xml:space="preserve"> </v>
      </c>
      <c r="X34" s="106" t="str">
        <f>IF($L$2=BilGüv!E33,1," ")</f>
        <v xml:space="preserve"> </v>
      </c>
      <c r="Y34" s="106" t="str">
        <f>IF($L$2=BilGüv!K33,1," ")</f>
        <v xml:space="preserve"> </v>
      </c>
      <c r="Z34" s="114" t="str">
        <f>IF($L$2=SosGüv!E33,1," ")</f>
        <v xml:space="preserve"> </v>
      </c>
      <c r="AA34" s="114" t="str">
        <f>IF($L$2=SosGüv!K33,1," ")</f>
        <v xml:space="preserve"> </v>
      </c>
      <c r="AB34" s="115" t="str">
        <f t="shared" si="1"/>
        <v xml:space="preserve"> </v>
      </c>
      <c r="AC34" s="116">
        <v>0.875</v>
      </c>
      <c r="AD34" s="114" t="str">
        <f>IF($L$2=SosGüvİÖ!E33,1," ")</f>
        <v xml:space="preserve"> </v>
      </c>
      <c r="AE34" s="114" t="str">
        <f>IF($L$2=SosGüvİÖ!K33,1," ")</f>
        <v xml:space="preserve"> </v>
      </c>
      <c r="AF34" s="114" t="str">
        <f>IF($L$2=BankaİÖ!E34,1," ")</f>
        <v xml:space="preserve"> </v>
      </c>
      <c r="AG34" s="114" t="str">
        <f>IF($L$2=BankaİÖ!K34,1," ")</f>
        <v xml:space="preserve"> </v>
      </c>
      <c r="AH34" s="115" t="str">
        <f t="shared" si="2"/>
        <v xml:space="preserve"> </v>
      </c>
    </row>
    <row r="35" spans="1:34" s="93" customFormat="1" ht="9" customHeight="1" x14ac:dyDescent="0.25">
      <c r="A35" s="300"/>
      <c r="B35" s="104">
        <v>0.58333333333333337</v>
      </c>
      <c r="C35" s="105" t="str">
        <f>IF(L$2=Çağrı!E34,Çağrı!C34,IF(L$2=Çağrı!K34,Çağrı!I34,IF(L$2=Muhasebe!E34,Muhasebe!C34,IF(L$2=Muhasebe!K34,Muhasebe!I34,IF(L$2=Banka!E34,Banka!C34,IF(L$2=Banka!K34,Banka!I34,IF(L$2=SosGüv!E34,SosGüv!C34,IF(L$2=SosGüv!K34,SosGüv!I34,IF(L$2=BilProg!E34,BilProg!C34,IF(L$2=BilProg!K34,BilProg!I34,IF(L$2=BilGüv!E34,BilGüv!C34,IF(L$2=BilGüv!K34,BilGüv!I34," "))))))))))))</f>
        <v xml:space="preserve"> </v>
      </c>
      <c r="D35" s="105" t="str">
        <f>IF(L$2=Çağrı!E34,Çağrı!D34,IF(L$2=Çağrı!K34,Çağrı!J34,IF(L$2=Muhasebe!E34,Muhasebe!D34,IF(L$2=Muhasebe!K34,Muhasebe!J34,IF(L$2=Banka!E34,Banka!D34,IF(L$2=Banka!K34,Banka!J34,IF(L$2=SosGüv!E34,SosGüv!D34,IF(L$2=SosGüv!K34,SosGüv!J34,IF(L$2=BilProg!E34,BilProg!D34,IF(L$2=BilProg!K34,BilProg!J34,IF(L$2=BilGüv!E34,BilGüv!D34,IF(L$2=BilGüv!K34,BilGüv!J34," "))))))))))))</f>
        <v xml:space="preserve"> </v>
      </c>
      <c r="E35" s="106" t="str">
        <f>IF(L$2=Çağrı!E34,Çağrı!F34,IF(L$2=Çağrı!K34,Çağrı!L34,IF(L$2=Muhasebe!E34,Muhasebe!F34,IF(L$2=Muhasebe!K34,Muhasebe!L34,IF(L$2=Banka!E34,Banka!F34,IF(L$2=Banka!K34,Banka!L34,IF(L$2=SosGüv!E34,SosGüv!F34,IF(L$2=SosGüv!K34,SosGüv!L34,IF(L$2=BilProg!E34,BilProg!F34,IF(L$2=BilProg!K34,BilProg!L34,IF(L$2=BilGüv!E34,BilGüv!F34,IF(L$2=BilGüv!K34,BilGüv!L34," "))))))))))))</f>
        <v xml:space="preserve"> </v>
      </c>
      <c r="F35" s="303"/>
      <c r="G35" s="104">
        <v>0.83333333333333304</v>
      </c>
      <c r="H35" s="105" t="str">
        <f>IF(L$2=BankaİÖ!E35,BankaİÖ!C35,IF(L$2=BankaİÖ!K35,BankaİÖ!I35,IF(L$2=SosGüvİÖ!E34,SosGüvİÖ!C34,IF(L$2=SosGüvİÖ!K34,SosGüvİÖ!I34," "))))</f>
        <v xml:space="preserve"> </v>
      </c>
      <c r="I35" s="105" t="str">
        <f>IF(L$2=BankaİÖ!E35,BankaİÖ!D35,IF(L$2=BankaİÖ!K35,BankaİÖ!J35,IF(L$2=SosGüvİÖ!E34,SosGüvİÖ!D34,IF(L$2=SosGüvİÖ!K34,SosGüvİÖ!J34," "))))</f>
        <v xml:space="preserve"> </v>
      </c>
      <c r="J35" s="107" t="str">
        <f>IF(L$2=BankaİÖ!E35,BankaİÖ!F35,IF(L$2=BankaİÖ!K35,BankaİÖ!L35,IF(L$2=SosGüvİÖ!E34,SosGüvİÖ!F34,IF(L$2=SosGüvİÖ!K34,SosGüvİÖ!L34," "))))</f>
        <v xml:space="preserve"> </v>
      </c>
      <c r="L35" s="160"/>
      <c r="M35" s="99" t="str">
        <f t="shared" si="0"/>
        <v xml:space="preserve"> </v>
      </c>
      <c r="N35" s="296"/>
      <c r="O35" s="108">
        <v>0.58333333333333337</v>
      </c>
      <c r="P35" s="109" t="str">
        <f>IF($L$2=Çağrı!E34,1," ")</f>
        <v xml:space="preserve"> </v>
      </c>
      <c r="Q35" s="109" t="str">
        <f>IF($L$2=Çağrı!K34,1," ")</f>
        <v xml:space="preserve"> </v>
      </c>
      <c r="R35" s="109" t="str">
        <f>IF($L$2=Muhasebe!E34,1," ")</f>
        <v xml:space="preserve"> </v>
      </c>
      <c r="S35" s="110" t="str">
        <f>IF($L$2=Muhasebe!K34,1," ")</f>
        <v xml:space="preserve"> </v>
      </c>
      <c r="T35" s="110" t="str">
        <f>IF($L$2=Banka!E34,1," ")</f>
        <v xml:space="preserve"> </v>
      </c>
      <c r="U35" s="110" t="str">
        <f>IF($L$2=Banka!K34,1," ")</f>
        <v xml:space="preserve"> </v>
      </c>
      <c r="V35" s="110" t="str">
        <f>IF($L$2=BilProg!E34,1," ")</f>
        <v xml:space="preserve"> </v>
      </c>
      <c r="W35" s="109" t="str">
        <f>IF($L$2=BilProg!K34,1," ")</f>
        <v xml:space="preserve"> </v>
      </c>
      <c r="X35" s="109" t="str">
        <f>IF($L$2=BilGüv!E34,1," ")</f>
        <v xml:space="preserve"> </v>
      </c>
      <c r="Y35" s="109" t="str">
        <f>IF($L$2=BilGüv!K34,1," ")</f>
        <v xml:space="preserve"> </v>
      </c>
      <c r="Z35" s="110" t="str">
        <f>IF($L$2=SosGüv!E34,1," ")</f>
        <v xml:space="preserve"> </v>
      </c>
      <c r="AA35" s="110" t="str">
        <f>IF($L$2=SosGüv!K34,1," ")</f>
        <v xml:space="preserve"> </v>
      </c>
      <c r="AB35" s="111" t="str">
        <f t="shared" si="1"/>
        <v xml:space="preserve"> </v>
      </c>
      <c r="AC35" s="112">
        <v>0.91666666666666596</v>
      </c>
      <c r="AD35" s="110" t="str">
        <f>IF($L$2=SosGüvİÖ!E34,1," ")</f>
        <v xml:space="preserve"> </v>
      </c>
      <c r="AE35" s="110" t="str">
        <f>IF($L$2=SosGüvİÖ!K34,1," ")</f>
        <v xml:space="preserve"> </v>
      </c>
      <c r="AF35" s="110" t="str">
        <f>IF($L$2=BankaİÖ!E35,1," ")</f>
        <v xml:space="preserve"> </v>
      </c>
      <c r="AG35" s="110" t="str">
        <f>IF($L$2=BankaİÖ!K35,1," ")</f>
        <v xml:space="preserve"> </v>
      </c>
      <c r="AH35" s="111" t="str">
        <f t="shared" si="2"/>
        <v xml:space="preserve"> </v>
      </c>
    </row>
    <row r="36" spans="1:34" s="93" customFormat="1" ht="9" customHeight="1" x14ac:dyDescent="0.25">
      <c r="A36" s="300"/>
      <c r="B36" s="104">
        <v>0.625</v>
      </c>
      <c r="C36" s="105" t="str">
        <f>IF(L$2=Çağrı!E35,Çağrı!C35,IF(L$2=Çağrı!K35,Çağrı!I35,IF(L$2=Muhasebe!E35,Muhasebe!C35,IF(L$2=Muhasebe!K35,Muhasebe!I35,IF(L$2=Banka!E35,Banka!C35,IF(L$2=Banka!K35,Banka!I35,IF(L$2=SosGüv!E35,SosGüv!C35,IF(L$2=SosGüv!K35,SosGüv!I35,IF(L$2=BilProg!E35,BilProg!C35,IF(L$2=BilProg!K35,BilProg!I35,IF(L$2=BilGüv!E35,BilGüv!C35,IF(L$2=BilGüv!K35,BilGüv!I35," "))))))))))))</f>
        <v xml:space="preserve"> </v>
      </c>
      <c r="D36" s="105" t="str">
        <f>IF(L$2=Çağrı!E35,Çağrı!D35,IF(L$2=Çağrı!K35,Çağrı!J35,IF(L$2=Muhasebe!E35,Muhasebe!D35,IF(L$2=Muhasebe!K35,Muhasebe!J35,IF(L$2=Banka!E35,Banka!D35,IF(L$2=Banka!K35,Banka!J35,IF(L$2=SosGüv!E35,SosGüv!D35,IF(L$2=SosGüv!K35,SosGüv!J35,IF(L$2=BilProg!E35,BilProg!D35,IF(L$2=BilProg!K35,BilProg!J35,IF(L$2=BilGüv!E35,BilGüv!D35,IF(L$2=BilGüv!K35,BilGüv!J35," "))))))))))))</f>
        <v xml:space="preserve"> </v>
      </c>
      <c r="E36" s="106" t="str">
        <f>IF(L$2=Çağrı!E35,Çağrı!F35,IF(L$2=Çağrı!K35,Çağrı!L35,IF(L$2=Muhasebe!E35,Muhasebe!F35,IF(L$2=Muhasebe!K35,Muhasebe!L35,IF(L$2=Banka!E35,Banka!F35,IF(L$2=Banka!K35,Banka!L35,IF(L$2=SosGüv!E35,SosGüv!F35,IF(L$2=SosGüv!K35,SosGüv!L35,IF(L$2=BilProg!E35,BilProg!F35,IF(L$2=BilProg!K35,BilProg!L35,IF(L$2=BilGüv!E35,BilGüv!F35,IF(L$2=BilGüv!K35,BilGüv!L35," "))))))))))))</f>
        <v xml:space="preserve"> </v>
      </c>
      <c r="F36" s="303"/>
      <c r="G36" s="104">
        <v>0.875</v>
      </c>
      <c r="H36" s="105" t="str">
        <f>IF(L$2=BankaİÖ!E36,BankaİÖ!C36,IF(L$2=BankaİÖ!K36,BankaİÖ!I36,IF(L$2=SosGüvİÖ!E35,SosGüvİÖ!C35,IF(L$2=SosGüvİÖ!K35,SosGüvİÖ!I35," "))))</f>
        <v xml:space="preserve"> </v>
      </c>
      <c r="I36" s="105" t="str">
        <f>IF(L$2=BankaİÖ!E36,BankaİÖ!D36,IF(L$2=BankaİÖ!K36,BankaİÖ!J36,IF(L$2=SosGüvİÖ!E35,SosGüvİÖ!D35,IF(L$2=SosGüvİÖ!K35,SosGüvİÖ!J35," "))))</f>
        <v xml:space="preserve"> </v>
      </c>
      <c r="J36" s="107" t="str">
        <f>IF(L$2=BankaİÖ!E36,BankaİÖ!F36,IF(L$2=BankaİÖ!K36,BankaİÖ!L36,IF(L$2=SosGüvİÖ!E35,SosGüvİÖ!F35,IF(L$2=SosGüvİÖ!K35,SosGüvİÖ!L35," "))))</f>
        <v xml:space="preserve"> </v>
      </c>
      <c r="L36" s="160"/>
      <c r="M36" s="99" t="str">
        <f t="shared" si="0"/>
        <v xml:space="preserve"> </v>
      </c>
      <c r="N36" s="296"/>
      <c r="O36" s="113">
        <v>0.625</v>
      </c>
      <c r="P36" s="106" t="str">
        <f>IF($L$2=Çağrı!E35,1," ")</f>
        <v xml:space="preserve"> </v>
      </c>
      <c r="Q36" s="106" t="str">
        <f>IF($L$2=Çağrı!K35,1," ")</f>
        <v xml:space="preserve"> </v>
      </c>
      <c r="R36" s="106" t="str">
        <f>IF($L$2=Muhasebe!E35,1," ")</f>
        <v xml:space="preserve"> </v>
      </c>
      <c r="S36" s="114" t="str">
        <f>IF($L$2=Muhasebe!K35,1," ")</f>
        <v xml:space="preserve"> </v>
      </c>
      <c r="T36" s="114" t="str">
        <f>IF($L$2=Banka!E35,1," ")</f>
        <v xml:space="preserve"> </v>
      </c>
      <c r="U36" s="114" t="str">
        <f>IF($L$2=Banka!K35,1," ")</f>
        <v xml:space="preserve"> </v>
      </c>
      <c r="V36" s="114" t="str">
        <f>IF($L$2=BilProg!E35,1," ")</f>
        <v xml:space="preserve"> </v>
      </c>
      <c r="W36" s="106" t="str">
        <f>IF($L$2=BilProg!K35,1," ")</f>
        <v xml:space="preserve"> </v>
      </c>
      <c r="X36" s="106" t="str">
        <f>IF($L$2=BilGüv!E35,1," ")</f>
        <v xml:space="preserve"> </v>
      </c>
      <c r="Y36" s="106" t="str">
        <f>IF($L$2=BilGüv!K35,1," ")</f>
        <v xml:space="preserve"> </v>
      </c>
      <c r="Z36" s="114" t="str">
        <f>IF($L$2=SosGüv!E35,1," ")</f>
        <v xml:space="preserve"> </v>
      </c>
      <c r="AA36" s="114" t="str">
        <f>IF($L$2=SosGüv!K35,1," ")</f>
        <v xml:space="preserve"> </v>
      </c>
      <c r="AB36" s="115" t="str">
        <f t="shared" si="1"/>
        <v xml:space="preserve"> </v>
      </c>
      <c r="AC36" s="116">
        <v>0.625</v>
      </c>
      <c r="AD36" s="114" t="str">
        <f>IF($L$2=SosGüvİÖ!E35,1," ")</f>
        <v xml:space="preserve"> </v>
      </c>
      <c r="AE36" s="114" t="str">
        <f>IF($L$2=SosGüvİÖ!K35,1," ")</f>
        <v xml:space="preserve"> </v>
      </c>
      <c r="AF36" s="114" t="str">
        <f>IF($L$2=BankaİÖ!E36,1," ")</f>
        <v xml:space="preserve"> </v>
      </c>
      <c r="AG36" s="114" t="str">
        <f>IF($L$2=BankaİÖ!K36,1," ")</f>
        <v xml:space="preserve"> </v>
      </c>
      <c r="AH36" s="115" t="str">
        <f t="shared" si="2"/>
        <v xml:space="preserve"> </v>
      </c>
    </row>
    <row r="37" spans="1:34" s="93" customFormat="1" ht="9" customHeight="1" thickBot="1" x14ac:dyDescent="0.3">
      <c r="A37" s="301"/>
      <c r="B37" s="214">
        <v>0.66666666666666663</v>
      </c>
      <c r="C37" s="215" t="str">
        <f>IF(L$2=Çağrı!E36,Çağrı!C36,IF(L$2=Çağrı!K36,Çağrı!I36,IF(L$2=Muhasebe!E36,Muhasebe!C36,IF(L$2=Muhasebe!K36,Muhasebe!I36,IF(L$2=Banka!E36,Banka!C36,IF(L$2=Banka!K36,Banka!I36,IF(L$2=SosGüv!E36,SosGüv!C36,IF(L$2=SosGüv!K36,SosGüv!I36,IF(L$2=BilProg!E36,BilProg!C36,IF(L$2=BilProg!K36,BilProg!I36,IF(L$2=BilGüv!E36,BilGüv!C36,IF(L$2=BilGüv!K36,BilGüv!I36," "))))))))))))</f>
        <v xml:space="preserve"> </v>
      </c>
      <c r="D37" s="215" t="str">
        <f>IF(L$2=Çağrı!E36,Çağrı!D36,IF(L$2=Çağrı!K36,Çağrı!J36,IF(L$2=Muhasebe!E36,Muhasebe!D36,IF(L$2=Muhasebe!K36,Muhasebe!J36,IF(L$2=Banka!E36,Banka!D36,IF(L$2=Banka!K36,Banka!J36,IF(L$2=SosGüv!E36,SosGüv!D36,IF(L$2=SosGüv!K36,SosGüv!J36,IF(L$2=BilProg!E36,BilProg!D36,IF(L$2=BilProg!K36,BilProg!J36,IF(L$2=BilGüv!E36,BilGüv!D36,IF(L$2=BilGüv!K36,BilGüv!J36," "))))))))))))</f>
        <v xml:space="preserve"> </v>
      </c>
      <c r="E37" s="216" t="str">
        <f>IF(L$2=Çağrı!E36,Çağrı!F36,IF(L$2=Çağrı!K36,Çağrı!L36,IF(L$2=Muhasebe!E36,Muhasebe!F36,IF(L$2=Muhasebe!K36,Muhasebe!L36,IF(L$2=Banka!E36,Banka!F36,IF(L$2=Banka!K36,Banka!L36,IF(L$2=SosGüv!E36,SosGüv!F36,IF(L$2=SosGüv!K36,SosGüv!L36,IF(L$2=BilProg!E36,BilProg!F36,IF(L$2=BilProg!K36,BilProg!L36,IF(L$2=BilGüv!E36,BilGüv!F36,IF(L$2=BilGüv!K36,BilGüv!L36," "))))))))))))</f>
        <v xml:space="preserve"> </v>
      </c>
      <c r="F37" s="304"/>
      <c r="G37" s="214">
        <v>0.91666666666666596</v>
      </c>
      <c r="H37" s="215" t="str">
        <f>IF(L$2=BankaİÖ!E37,BankaİÖ!C37,IF(L$2=BankaİÖ!K37,BankaİÖ!I37,IF(L$2=SosGüvİÖ!E36,SosGüvİÖ!C36,IF(L$2=SosGüvİÖ!K36,SosGüvİÖ!I36," "))))</f>
        <v xml:space="preserve"> </v>
      </c>
      <c r="I37" s="215" t="str">
        <f>IF(L$2=BankaİÖ!E37,BankaİÖ!D37,IF(L$2=BankaİÖ!K37,BankaİÖ!J37,IF(L$2=SosGüvİÖ!E36,SosGüvİÖ!D36,IF(L$2=SosGüvİÖ!K36,SosGüvİÖ!J36," "))))</f>
        <v xml:space="preserve"> </v>
      </c>
      <c r="J37" s="217" t="str">
        <f>IF(L$2=BankaİÖ!E37,BankaİÖ!F37,IF(L$2=BankaİÖ!K37,BankaİÖ!L37,IF(L$2=SosGüvİÖ!E36,SosGüvİÖ!F36,IF(L$2=SosGüvİÖ!K36,SosGüvİÖ!L36," "))))</f>
        <v xml:space="preserve"> </v>
      </c>
      <c r="L37" s="160"/>
      <c r="M37" s="99" t="str">
        <f t="shared" si="0"/>
        <v xml:space="preserve"> </v>
      </c>
      <c r="N37" s="297"/>
      <c r="O37" s="120">
        <v>0.66666666666666663</v>
      </c>
      <c r="P37" s="121" t="str">
        <f>IF($L$2=Çağrı!E36,1," ")</f>
        <v xml:space="preserve"> </v>
      </c>
      <c r="Q37" s="121" t="str">
        <f>IF($L$2=Çağrı!K36,1," ")</f>
        <v xml:space="preserve"> </v>
      </c>
      <c r="R37" s="121" t="str">
        <f>IF($L$2=Muhasebe!E36,1," ")</f>
        <v xml:space="preserve"> </v>
      </c>
      <c r="S37" s="122" t="str">
        <f>IF($L$2=Muhasebe!K36,1," ")</f>
        <v xml:space="preserve"> </v>
      </c>
      <c r="T37" s="122" t="str">
        <f>IF($L$2=Banka!E36,1," ")</f>
        <v xml:space="preserve"> </v>
      </c>
      <c r="U37" s="122" t="str">
        <f>IF($L$2=Banka!K36,1," ")</f>
        <v xml:space="preserve"> </v>
      </c>
      <c r="V37" s="122" t="str">
        <f>IF($L$2=BilProg!E36,1," ")</f>
        <v xml:space="preserve"> </v>
      </c>
      <c r="W37" s="121" t="str">
        <f>IF($L$2=BilProg!K36,1," ")</f>
        <v xml:space="preserve"> </v>
      </c>
      <c r="X37" s="121" t="str">
        <f>IF($L$2=BilGüv!E36,1," ")</f>
        <v xml:space="preserve"> </v>
      </c>
      <c r="Y37" s="121" t="str">
        <f>IF($L$2=BilGüv!K36,1," ")</f>
        <v xml:space="preserve"> </v>
      </c>
      <c r="Z37" s="122" t="str">
        <f>IF($L$2=SosGüv!E36,1," ")</f>
        <v xml:space="preserve"> </v>
      </c>
      <c r="AA37" s="122" t="str">
        <f>IF($L$2=SosGüv!K36,1," ")</f>
        <v xml:space="preserve"> </v>
      </c>
      <c r="AB37" s="123" t="str">
        <f t="shared" si="1"/>
        <v xml:space="preserve"> </v>
      </c>
      <c r="AC37" s="124">
        <v>0.66666666666666663</v>
      </c>
      <c r="AD37" s="122" t="str">
        <f>IF($L$2=SosGüvİÖ!E36,1," ")</f>
        <v xml:space="preserve"> </v>
      </c>
      <c r="AE37" s="122" t="str">
        <f>IF($L$2=SosGüvİÖ!K36,1," ")</f>
        <v xml:space="preserve"> </v>
      </c>
      <c r="AF37" s="122" t="str">
        <f>IF($L$2=BankaİÖ!E37,1," ")</f>
        <v xml:space="preserve"> </v>
      </c>
      <c r="AG37" s="122" t="str">
        <f>IF($L$2=BankaİÖ!K37,1," ")</f>
        <v xml:space="preserve"> </v>
      </c>
      <c r="AH37" s="123" t="str">
        <f t="shared" si="2"/>
        <v xml:space="preserve"> </v>
      </c>
    </row>
    <row r="38" spans="1:34" s="93" customFormat="1" ht="9" customHeight="1" x14ac:dyDescent="0.25">
      <c r="A38" s="299" t="s">
        <v>8</v>
      </c>
      <c r="B38" s="95">
        <v>0.38541666666666669</v>
      </c>
      <c r="C38" s="96" t="str">
        <f>IF(L$2=Çağrı!E37,Çağrı!C37,IF(L$2=Çağrı!K37,Çağrı!I37,IF(L$2=Muhasebe!E37,Muhasebe!C37,IF(L$2=Muhasebe!K37,Muhasebe!I37,IF(L$2=Banka!E37,Banka!C37,IF(L$2=Banka!K37,Banka!I37,IF(L$2=SosGüv!E37,SosGüv!C37,IF(L$2=SosGüv!K37,SosGüv!I37,IF(L$2=BilProg!E37,BilProg!C37,IF(L$2=BilProg!K37,BilProg!I37,IF(L$2=BilGüv!E37,BilGüv!C37,IF(L$2=BilGüv!K37,BilGüv!I37," "))))))))))))</f>
        <v xml:space="preserve"> </v>
      </c>
      <c r="D38" s="96" t="str">
        <f>IF(L$2=Çağrı!E37,Çağrı!D37,IF(L$2=Çağrı!K37,Çağrı!J37,IF(L$2=Muhasebe!E37,Muhasebe!D37,IF(L$2=Muhasebe!K37,Muhasebe!J37,IF(L$2=Banka!E37,Banka!D37,IF(L$2=Banka!K37,Banka!J37,IF(L$2=SosGüv!E37,SosGüv!D37,IF(L$2=SosGüv!K37,SosGüv!J37,IF(L$2=BilProg!E37,BilProg!D37,IF(L$2=BilProg!K37,BilProg!J37,IF(L$2=BilGüv!E37,BilGüv!D37,IF(L$2=BilGüv!K37,BilGüv!J37," "))))))))))))</f>
        <v xml:space="preserve"> </v>
      </c>
      <c r="E38" s="97" t="str">
        <f>IF(L$2=Çağrı!E37,Çağrı!F37,IF(L$2=Çağrı!K37,Çağrı!L37,IF(L$2=Muhasebe!E37,Muhasebe!F37,IF(L$2=Muhasebe!K37,Muhasebe!L37,IF(L$2=Banka!E37,Banka!F37,IF(L$2=Banka!K37,Banka!L37,IF(L$2=SosGüv!E37,SosGüv!F37,IF(L$2=SosGüv!K37,SosGüv!L37,IF(L$2=BilProg!E37,BilProg!F37,IF(L$2=BilProg!K37,BilProg!L37,IF(L$2=BilGüv!E37,BilGüv!F37,IF(L$2=BilGüv!K37,BilGüv!L37," "))))))))))))</f>
        <v xml:space="preserve"> </v>
      </c>
      <c r="F38" s="302" t="s">
        <v>8</v>
      </c>
      <c r="G38" s="95">
        <v>0.625</v>
      </c>
      <c r="H38" s="96" t="str">
        <f>IF(L$2=BankaİÖ!E38,BankaİÖ!C38,IF(L$2=BankaİÖ!K38,BankaİÖ!I38,IF(L$2=SosGüvİÖ!E37,SosGüvİÖ!C37,IF(L$2=SosGüvİÖ!K37,SosGüvİÖ!I37," "))))</f>
        <v xml:space="preserve"> </v>
      </c>
      <c r="I38" s="96" t="str">
        <f>IF(L$2=BankaİÖ!E38,BankaİÖ!D38,IF(L$2=BankaİÖ!K38,BankaİÖ!J38,IF(L$2=SosGüvİÖ!E37,SosGüvİÖ!D37,IF(L$2=SosGüvİÖ!K37,SosGüvİÖ!J37," "))))</f>
        <v xml:space="preserve"> </v>
      </c>
      <c r="J38" s="98" t="str">
        <f>IF(L$2=BankaİÖ!E38,BankaİÖ!F38,IF(L$2=BankaİÖ!K38,BankaİÖ!L38,IF(L$2=SosGüvİÖ!E37,SosGüvİÖ!F37,IF(L$2=SosGüvİÖ!K37,SosGüvİÖ!L37," "))))</f>
        <v xml:space="preserve"> </v>
      </c>
      <c r="L38" s="160"/>
      <c r="M38" s="99" t="str">
        <f t="shared" si="0"/>
        <v xml:space="preserve"> </v>
      </c>
      <c r="N38" s="295" t="s">
        <v>8</v>
      </c>
      <c r="O38" s="100">
        <v>0.375</v>
      </c>
      <c r="P38" s="97" t="str">
        <f>IF($L$2=Çağrı!E37,1," ")</f>
        <v xml:space="preserve"> </v>
      </c>
      <c r="Q38" s="97" t="str">
        <f>IF($L$2=Çağrı!K37,1," ")</f>
        <v xml:space="preserve"> </v>
      </c>
      <c r="R38" s="97" t="str">
        <f>IF($L$2=Muhasebe!E37,1," ")</f>
        <v xml:space="preserve"> </v>
      </c>
      <c r="S38" s="101" t="str">
        <f>IF($L$2=Muhasebe!K37,1," ")</f>
        <v xml:space="preserve"> </v>
      </c>
      <c r="T38" s="101" t="str">
        <f>IF($L$2=Banka!E37,1," ")</f>
        <v xml:space="preserve"> </v>
      </c>
      <c r="U38" s="101" t="str">
        <f>IF($L$2=Banka!K37,1," ")</f>
        <v xml:space="preserve"> </v>
      </c>
      <c r="V38" s="101" t="str">
        <f>IF($L$2=BilProg!E37,1," ")</f>
        <v xml:space="preserve"> </v>
      </c>
      <c r="W38" s="97" t="str">
        <f>IF($L$2=BilProg!K37,1," ")</f>
        <v xml:space="preserve"> </v>
      </c>
      <c r="X38" s="97" t="str">
        <f>IF($L$2=BilGüv!E37,1," ")</f>
        <v xml:space="preserve"> </v>
      </c>
      <c r="Y38" s="97" t="str">
        <f>IF($L$2=BilGüv!K37,1," ")</f>
        <v xml:space="preserve"> </v>
      </c>
      <c r="Z38" s="101" t="str">
        <f>IF($L$2=SosGüv!E37,1," ")</f>
        <v xml:space="preserve"> </v>
      </c>
      <c r="AA38" s="101" t="str">
        <f>IF($L$2=SosGüv!K37,1," ")</f>
        <v xml:space="preserve"> </v>
      </c>
      <c r="AB38" s="102" t="str">
        <f t="shared" si="1"/>
        <v xml:space="preserve"> </v>
      </c>
      <c r="AC38" s="103">
        <v>0.70833333333333337</v>
      </c>
      <c r="AD38" s="101" t="str">
        <f>IF($L$2=SosGüvİÖ!E37,1," ")</f>
        <v xml:space="preserve"> </v>
      </c>
      <c r="AE38" s="101" t="str">
        <f>IF($L$2=SosGüvİÖ!K37,1," ")</f>
        <v xml:space="preserve"> </v>
      </c>
      <c r="AF38" s="101" t="str">
        <f>IF($L$2=BankaİÖ!E38,1," ")</f>
        <v xml:space="preserve"> </v>
      </c>
      <c r="AG38" s="101" t="str">
        <f>IF($L$2=BankaİÖ!K38,1," ")</f>
        <v xml:space="preserve"> </v>
      </c>
      <c r="AH38" s="102" t="str">
        <f t="shared" si="2"/>
        <v xml:space="preserve"> </v>
      </c>
    </row>
    <row r="39" spans="1:34" s="93" customFormat="1" ht="9" customHeight="1" x14ac:dyDescent="0.25">
      <c r="A39" s="300"/>
      <c r="B39" s="104">
        <v>0.42708333333333331</v>
      </c>
      <c r="C39" s="105" t="str">
        <f>IF(L$2=Çağrı!E38,Çağrı!C38,IF(L$2=Çağrı!K38,Çağrı!I38,IF(L$2=Muhasebe!E38,Muhasebe!C38,IF(L$2=Muhasebe!K38,Muhasebe!I38,IF(L$2=Banka!E38,Banka!C38,IF(L$2=Banka!K38,Banka!I38,IF(L$2=SosGüv!E38,SosGüv!C38,IF(L$2=SosGüv!K38,SosGüv!I38,IF(L$2=BilProg!E38,BilProg!C38,IF(L$2=BilProg!K38,BilProg!I38,IF(L$2=BilGüv!E38,BilGüv!C38,IF(L$2=BilGüv!K38,BilGüv!I38," "))))))))))))</f>
        <v xml:space="preserve"> </v>
      </c>
      <c r="D39" s="105" t="str">
        <f>IF(L$2=Çağrı!E38,Çağrı!D38,IF(L$2=Çağrı!K38,Çağrı!J38,IF(L$2=Muhasebe!E38,Muhasebe!D38,IF(L$2=Muhasebe!K38,Muhasebe!J38,IF(L$2=Banka!E38,Banka!D38,IF(L$2=Banka!K38,Banka!J38,IF(L$2=SosGüv!E38,SosGüv!D38,IF(L$2=SosGüv!K38,SosGüv!J38,IF(L$2=BilProg!E38,BilProg!D38,IF(L$2=BilProg!K38,BilProg!J38,IF(L$2=BilGüv!E38,BilGüv!D38,IF(L$2=BilGüv!K38,BilGüv!J38," "))))))))))))</f>
        <v xml:space="preserve"> </v>
      </c>
      <c r="E39" s="106" t="str">
        <f>IF(L$2=Çağrı!E38,Çağrı!F38,IF(L$2=Çağrı!K38,Çağrı!L38,IF(L$2=Muhasebe!E38,Muhasebe!F38,IF(L$2=Muhasebe!K38,Muhasebe!L38,IF(L$2=Banka!E38,Banka!F38,IF(L$2=Banka!K38,Banka!L38,IF(L$2=SosGüv!E38,SosGüv!F38,IF(L$2=SosGüv!K38,SosGüv!L38,IF(L$2=BilProg!E38,BilProg!F38,IF(L$2=BilProg!K38,BilProg!L38,IF(L$2=BilGüv!E38,BilGüv!F38,IF(L$2=BilGüv!K38,BilGüv!L38," "))))))))))))</f>
        <v xml:space="preserve"> </v>
      </c>
      <c r="F39" s="303"/>
      <c r="G39" s="104">
        <v>0.66666666666666663</v>
      </c>
      <c r="H39" s="105" t="str">
        <f>IF(L$2=BankaİÖ!E39,BankaİÖ!C39,IF(L$2=BankaİÖ!K39,BankaİÖ!I39,IF(L$2=SosGüvİÖ!E38,SosGüvİÖ!C38,IF(L$2=SosGüvİÖ!K38,SosGüvİÖ!I38," "))))</f>
        <v xml:space="preserve"> </v>
      </c>
      <c r="I39" s="105" t="str">
        <f>IF(L$2=BankaİÖ!E39,BankaİÖ!D39,IF(L$2=BankaİÖ!K39,BankaİÖ!J39,IF(L$2=SosGüvİÖ!E38,SosGüvİÖ!D38,IF(L$2=SosGüvİÖ!K38,SosGüvİÖ!J38," "))))</f>
        <v xml:space="preserve"> </v>
      </c>
      <c r="J39" s="107" t="str">
        <f>IF(L$2=BankaİÖ!E39,BankaİÖ!F39,IF(L$2=BankaİÖ!K39,BankaİÖ!L39,IF(L$2=SosGüvİÖ!E38,SosGüvİÖ!F38,IF(L$2=SosGüvİÖ!K38,SosGüvİÖ!L38," "))))</f>
        <v xml:space="preserve"> </v>
      </c>
      <c r="L39" s="160"/>
      <c r="M39" s="99" t="str">
        <f t="shared" si="0"/>
        <v xml:space="preserve"> </v>
      </c>
      <c r="N39" s="296"/>
      <c r="O39" s="108">
        <v>0.41319444444444442</v>
      </c>
      <c r="P39" s="109" t="str">
        <f>IF($L$2=Çağrı!E38,1," ")</f>
        <v xml:space="preserve"> </v>
      </c>
      <c r="Q39" s="109" t="str">
        <f>IF($L$2=Çağrı!K38,1," ")</f>
        <v xml:space="preserve"> </v>
      </c>
      <c r="R39" s="109" t="str">
        <f>IF($L$2=Muhasebe!E38,1," ")</f>
        <v xml:space="preserve"> </v>
      </c>
      <c r="S39" s="110" t="str">
        <f>IF($L$2=Muhasebe!K38,1," ")</f>
        <v xml:space="preserve"> </v>
      </c>
      <c r="T39" s="110" t="str">
        <f>IF($L$2=Banka!E38,1," ")</f>
        <v xml:space="preserve"> </v>
      </c>
      <c r="U39" s="110" t="str">
        <f>IF($L$2=Banka!K38,1," ")</f>
        <v xml:space="preserve"> </v>
      </c>
      <c r="V39" s="110" t="str">
        <f>IF($L$2=BilProg!E38,1," ")</f>
        <v xml:space="preserve"> </v>
      </c>
      <c r="W39" s="109" t="str">
        <f>IF($L$2=BilProg!K38,1," ")</f>
        <v xml:space="preserve"> </v>
      </c>
      <c r="X39" s="109" t="str">
        <f>IF($L$2=BilGüv!E38,1," ")</f>
        <v xml:space="preserve"> </v>
      </c>
      <c r="Y39" s="109" t="str">
        <f>IF($L$2=BilGüv!K38,1," ")</f>
        <v xml:space="preserve"> </v>
      </c>
      <c r="Z39" s="110" t="str">
        <f>IF($L$2=SosGüv!E38,1," ")</f>
        <v xml:space="preserve"> </v>
      </c>
      <c r="AA39" s="110" t="str">
        <f>IF($L$2=SosGüv!K38,1," ")</f>
        <v xml:space="preserve"> </v>
      </c>
      <c r="AB39" s="111" t="str">
        <f t="shared" si="1"/>
        <v xml:space="preserve"> </v>
      </c>
      <c r="AC39" s="112">
        <v>0.75</v>
      </c>
      <c r="AD39" s="110" t="str">
        <f>IF($L$2=SosGüvİÖ!E38,1," ")</f>
        <v xml:space="preserve"> </v>
      </c>
      <c r="AE39" s="110" t="str">
        <f>IF($L$2=SosGüvİÖ!K38,1," ")</f>
        <v xml:space="preserve"> </v>
      </c>
      <c r="AF39" s="110" t="str">
        <f>IF($L$2=BankaİÖ!E39,1," ")</f>
        <v xml:space="preserve"> </v>
      </c>
      <c r="AG39" s="110" t="str">
        <f>IF($L$2=BankaİÖ!K39,1," ")</f>
        <v xml:space="preserve"> </v>
      </c>
      <c r="AH39" s="111" t="str">
        <f t="shared" si="2"/>
        <v xml:space="preserve"> </v>
      </c>
    </row>
    <row r="40" spans="1:34" s="93" customFormat="1" ht="9" customHeight="1" x14ac:dyDescent="0.25">
      <c r="A40" s="300"/>
      <c r="B40" s="104">
        <v>0.46875</v>
      </c>
      <c r="C40" s="105" t="str">
        <f>IF(L$2=Çağrı!E39,Çağrı!C39,IF(L$2=Çağrı!K39,Çağrı!I39,IF(L$2=Muhasebe!E39,Muhasebe!C39,IF(L$2=Muhasebe!K39,Muhasebe!I39,IF(L$2=Banka!E39,Banka!C39,IF(L$2=Banka!K39,Banka!I39,IF(L$2=SosGüv!E39,SosGüv!C39,IF(L$2=SosGüv!K39,SosGüv!I39,IF(L$2=BilProg!E39,BilProg!C39,IF(L$2=BilProg!K39,BilProg!I39,IF(L$2=BilGüv!E39,BilGüv!C39,IF(L$2=BilGüv!K39,BilGüv!I39," "))))))))))))</f>
        <v xml:space="preserve"> </v>
      </c>
      <c r="D40" s="105" t="str">
        <f>IF(L$2=Çağrı!E39,Çağrı!D39,IF(L$2=Çağrı!K39,Çağrı!J39,IF(L$2=Muhasebe!E39,Muhasebe!D39,IF(L$2=Muhasebe!K39,Muhasebe!J39,IF(L$2=Banka!E39,Banka!D39,IF(L$2=Banka!K39,Banka!J39,IF(L$2=SosGüv!E39,SosGüv!D39,IF(L$2=SosGüv!K39,SosGüv!J39,IF(L$2=BilProg!E39,BilProg!D39,IF(L$2=BilProg!K39,BilProg!J39,IF(L$2=BilGüv!E39,BilGüv!D39,IF(L$2=BilGüv!K39,BilGüv!J39," "))))))))))))</f>
        <v xml:space="preserve"> </v>
      </c>
      <c r="E40" s="106" t="str">
        <f>IF(L$2=Çağrı!E39,Çağrı!F39,IF(L$2=Çağrı!K39,Çağrı!L39,IF(L$2=Muhasebe!E39,Muhasebe!F39,IF(L$2=Muhasebe!K39,Muhasebe!L39,IF(L$2=Banka!E39,Banka!F39,IF(L$2=Banka!K39,Banka!L39,IF(L$2=SosGüv!E39,SosGüv!F39,IF(L$2=SosGüv!K39,SosGüv!L39,IF(L$2=BilProg!E39,BilProg!F39,IF(L$2=BilProg!K39,BilProg!L39,IF(L$2=BilGüv!E39,BilGüv!F39,IF(L$2=BilGüv!K39,BilGüv!L39," "))))))))))))</f>
        <v xml:space="preserve"> </v>
      </c>
      <c r="F40" s="303"/>
      <c r="G40" s="104">
        <v>0.70833333333333304</v>
      </c>
      <c r="H40" s="105" t="str">
        <f>IF(L$2=BankaİÖ!E40,BankaİÖ!C40,IF(L$2=BankaİÖ!K40,BankaİÖ!I40,IF(L$2=SosGüvİÖ!E39,SosGüvİÖ!C39,IF(L$2=SosGüvİÖ!K39,SosGüvİÖ!I39," "))))</f>
        <v xml:space="preserve"> </v>
      </c>
      <c r="I40" s="105" t="str">
        <f>IF(L$2=BankaİÖ!E40,BankaİÖ!D40,IF(L$2=BankaİÖ!K40,BankaİÖ!J40,IF(L$2=SosGüvİÖ!E39,SosGüvİÖ!D39,IF(L$2=SosGüvİÖ!K39,SosGüvİÖ!J39," "))))</f>
        <v xml:space="preserve"> </v>
      </c>
      <c r="J40" s="107" t="str">
        <f>IF(L$2=BankaİÖ!E40,BankaİÖ!F40,IF(L$2=BankaİÖ!K40,BankaİÖ!L40,IF(L$2=SosGüvİÖ!E39,SosGüvİÖ!F39,IF(L$2=SosGüvİÖ!K39,SosGüvİÖ!L39," "))))</f>
        <v xml:space="preserve"> </v>
      </c>
      <c r="L40" s="160"/>
      <c r="M40" s="99" t="str">
        <f t="shared" si="0"/>
        <v xml:space="preserve"> </v>
      </c>
      <c r="N40" s="296"/>
      <c r="O40" s="113">
        <v>0.4513888888888889</v>
      </c>
      <c r="P40" s="106" t="str">
        <f>IF($L$2=Çağrı!E39,1," ")</f>
        <v xml:space="preserve"> </v>
      </c>
      <c r="Q40" s="106" t="str">
        <f>IF($L$2=Çağrı!K39,1," ")</f>
        <v xml:space="preserve"> </v>
      </c>
      <c r="R40" s="106" t="str">
        <f>IF($L$2=Muhasebe!E39,1," ")</f>
        <v xml:space="preserve"> </v>
      </c>
      <c r="S40" s="114" t="str">
        <f>IF($L$2=Muhasebe!K39,1," ")</f>
        <v xml:space="preserve"> </v>
      </c>
      <c r="T40" s="114" t="str">
        <f>IF($L$2=Banka!E39,1," ")</f>
        <v xml:space="preserve"> </v>
      </c>
      <c r="U40" s="114" t="str">
        <f>IF($L$2=Banka!K39,1," ")</f>
        <v xml:space="preserve"> </v>
      </c>
      <c r="V40" s="114" t="str">
        <f>IF($L$2=BilProg!E39,1," ")</f>
        <v xml:space="preserve"> </v>
      </c>
      <c r="W40" s="106" t="str">
        <f>IF($L$2=BilProg!K39,1," ")</f>
        <v xml:space="preserve"> </v>
      </c>
      <c r="X40" s="106" t="str">
        <f>IF($L$2=BilGüv!E39,1," ")</f>
        <v xml:space="preserve"> </v>
      </c>
      <c r="Y40" s="106" t="str">
        <f>IF($L$2=BilGüv!K39,1," ")</f>
        <v xml:space="preserve"> </v>
      </c>
      <c r="Z40" s="114" t="str">
        <f>IF($L$2=SosGüv!E39,1," ")</f>
        <v xml:space="preserve"> </v>
      </c>
      <c r="AA40" s="114" t="str">
        <f>IF($L$2=SosGüv!K39,1," ")</f>
        <v xml:space="preserve"> </v>
      </c>
      <c r="AB40" s="115" t="str">
        <f t="shared" si="1"/>
        <v xml:space="preserve"> </v>
      </c>
      <c r="AC40" s="116">
        <v>0.79166666666666663</v>
      </c>
      <c r="AD40" s="114" t="str">
        <f>IF($L$2=SosGüvİÖ!E39,1," ")</f>
        <v xml:space="preserve"> </v>
      </c>
      <c r="AE40" s="114" t="str">
        <f>IF($L$2=SosGüvİÖ!K39,1," ")</f>
        <v xml:space="preserve"> </v>
      </c>
      <c r="AF40" s="114" t="str">
        <f>IF($L$2=BankaİÖ!E40,1," ")</f>
        <v xml:space="preserve"> </v>
      </c>
      <c r="AG40" s="114" t="str">
        <f>IF($L$2=BankaİÖ!K40,1," ")</f>
        <v xml:space="preserve"> </v>
      </c>
      <c r="AH40" s="115" t="str">
        <f t="shared" si="2"/>
        <v xml:space="preserve"> </v>
      </c>
    </row>
    <row r="41" spans="1:34" s="93" customFormat="1" ht="9" customHeight="1" x14ac:dyDescent="0.25">
      <c r="A41" s="300"/>
      <c r="B41" s="104">
        <v>0.5</v>
      </c>
      <c r="C41" s="105" t="str">
        <f>IF(L$2=Çağrı!E40,Çağrı!C40,IF(L$2=Çağrı!K40,Çağrı!I40,IF(L$2=Muhasebe!E40,Muhasebe!C40,IF(L$2=Muhasebe!K40,Muhasebe!I40,IF(L$2=Banka!E40,Banka!C40,IF(L$2=Banka!K40,Banka!I40,IF(L$2=SosGüv!E40,SosGüv!C40,IF(L$2=SosGüv!K40,SosGüv!I40,IF(L$2=BilProg!E40,BilProg!C40,IF(L$2=BilProg!K40,BilProg!I40,IF(L$2=BilGüv!E40,BilGüv!C40,IF(L$2=BilGüv!K40,BilGüv!I40," "))))))))))))</f>
        <v xml:space="preserve"> </v>
      </c>
      <c r="D41" s="105" t="str">
        <f>IF(L$2=Çağrı!E40,Çağrı!D40,IF(L$2=Çağrı!K40,Çağrı!J40,IF(L$2=Muhasebe!E40,Muhasebe!D40,IF(L$2=Muhasebe!K40,Muhasebe!J40,IF(L$2=Banka!E40,Banka!D40,IF(L$2=Banka!K40,Banka!J40,IF(L$2=SosGüv!E40,SosGüv!D40,IF(L$2=SosGüv!K40,SosGüv!J40,IF(L$2=BilProg!E40,BilProg!D40,IF(L$2=BilProg!K40,BilProg!J40,IF(L$2=BilGüv!E40,BilGüv!D40,IF(L$2=BilGüv!K40,BilGüv!J40," "))))))))))))</f>
        <v xml:space="preserve"> </v>
      </c>
      <c r="E41" s="106" t="str">
        <f>IF(L$2=Çağrı!E40,Çağrı!F40,IF(L$2=Çağrı!K40,Çağrı!L40,IF(L$2=Muhasebe!E40,Muhasebe!F40,IF(L$2=Muhasebe!K40,Muhasebe!L40,IF(L$2=Banka!E40,Banka!F40,IF(L$2=Banka!K40,Banka!L40,IF(L$2=SosGüv!E40,SosGüv!F40,IF(L$2=SosGüv!K40,SosGüv!L40,IF(L$2=BilProg!E40,BilProg!F40,IF(L$2=BilProg!K40,BilProg!L40,IF(L$2=BilGüv!E40,BilGüv!F40,IF(L$2=BilGüv!K40,BilGüv!L40," "))))))))))))</f>
        <v xml:space="preserve"> </v>
      </c>
      <c r="F41" s="303"/>
      <c r="G41" s="104">
        <v>0.75</v>
      </c>
      <c r="H41" s="105" t="str">
        <f>IF(L$2=BankaİÖ!E41,BankaİÖ!C41,IF(L$2=BankaİÖ!K41,BankaİÖ!I41,IF(L$2=SosGüvİÖ!E40,SosGüvİÖ!C40,IF(L$2=SosGüvİÖ!K40,SosGüvİÖ!I40," "))))</f>
        <v xml:space="preserve"> </v>
      </c>
      <c r="I41" s="105" t="str">
        <f>IF(L$2=BankaİÖ!E41,BankaİÖ!D41,IF(L$2=BankaİÖ!K41,BankaİÖ!J41,IF(L$2=SosGüvİÖ!E40,SosGüvİÖ!D40,IF(L$2=SosGüvİÖ!K40,SosGüvİÖ!J40," "))))</f>
        <v xml:space="preserve"> </v>
      </c>
      <c r="J41" s="107" t="str">
        <f>IF(L$2=BankaİÖ!E41,BankaİÖ!F41,IF(L$2=BankaİÖ!K41,BankaİÖ!L41,IF(L$2=SosGüvİÖ!E40,SosGüvİÖ!F40,IF(L$2=SosGüvİÖ!K40,SosGüvİÖ!L40," "))))</f>
        <v xml:space="preserve"> </v>
      </c>
      <c r="L41" s="160"/>
      <c r="M41" s="99" t="str">
        <f t="shared" si="0"/>
        <v xml:space="preserve"> </v>
      </c>
      <c r="N41" s="296"/>
      <c r="O41" s="108">
        <v>0.48958333333333331</v>
      </c>
      <c r="P41" s="109" t="str">
        <f>IF($L$2=Çağrı!E40,1," ")</f>
        <v xml:space="preserve"> </v>
      </c>
      <c r="Q41" s="109" t="str">
        <f>IF($L$2=Çağrı!K40,1," ")</f>
        <v xml:space="preserve"> </v>
      </c>
      <c r="R41" s="109" t="str">
        <f>IF($L$2=Muhasebe!E40,1," ")</f>
        <v xml:space="preserve"> </v>
      </c>
      <c r="S41" s="110" t="str">
        <f>IF($L$2=Muhasebe!K40,1," ")</f>
        <v xml:space="preserve"> </v>
      </c>
      <c r="T41" s="110" t="str">
        <f>IF($L$2=Banka!E40,1," ")</f>
        <v xml:space="preserve"> </v>
      </c>
      <c r="U41" s="110" t="str">
        <f>IF($L$2=Banka!K40,1," ")</f>
        <v xml:space="preserve"> </v>
      </c>
      <c r="V41" s="110" t="str">
        <f>IF($L$2=BilProg!E40,1," ")</f>
        <v xml:space="preserve"> </v>
      </c>
      <c r="W41" s="109" t="str">
        <f>IF($L$2=BilProg!K40,1," ")</f>
        <v xml:space="preserve"> </v>
      </c>
      <c r="X41" s="109" t="str">
        <f>IF($L$2=BilGüv!E40,1," ")</f>
        <v xml:space="preserve"> </v>
      </c>
      <c r="Y41" s="109" t="str">
        <f>IF($L$2=BilGüv!K40,1," ")</f>
        <v xml:space="preserve"> </v>
      </c>
      <c r="Z41" s="110" t="str">
        <f>IF($L$2=SosGüv!E40,1," ")</f>
        <v xml:space="preserve"> </v>
      </c>
      <c r="AA41" s="110" t="str">
        <f>IF($L$2=SosGüv!K40,1," ")</f>
        <v xml:space="preserve"> </v>
      </c>
      <c r="AB41" s="111" t="str">
        <f t="shared" si="1"/>
        <v xml:space="preserve"> </v>
      </c>
      <c r="AC41" s="112">
        <v>0.83333333333333337</v>
      </c>
      <c r="AD41" s="110" t="str">
        <f>IF($L$2=SosGüvİÖ!E40,1," ")</f>
        <v xml:space="preserve"> </v>
      </c>
      <c r="AE41" s="110" t="str">
        <f>IF($L$2=SosGüvİÖ!K40,1," ")</f>
        <v xml:space="preserve"> </v>
      </c>
      <c r="AF41" s="110" t="str">
        <f>IF($L$2=BankaİÖ!E41,1," ")</f>
        <v xml:space="preserve"> </v>
      </c>
      <c r="AG41" s="110" t="str">
        <f>IF($L$2=BankaİÖ!K41,1," ")</f>
        <v xml:space="preserve"> </v>
      </c>
      <c r="AH41" s="111" t="str">
        <f t="shared" si="2"/>
        <v xml:space="preserve"> </v>
      </c>
    </row>
    <row r="42" spans="1:34" s="93" customFormat="1" ht="9" customHeight="1" x14ac:dyDescent="0.25">
      <c r="A42" s="300"/>
      <c r="B42" s="104">
        <v>0.54166666666666663</v>
      </c>
      <c r="C42" s="105" t="str">
        <f>IF(L$2=Çağrı!E41,Çağrı!C41,IF(L$2=Çağrı!K41,Çağrı!I41,IF(L$2=Muhasebe!E41,Muhasebe!C41,IF(L$2=Muhasebe!K41,Muhasebe!I41,IF(L$2=Banka!E41,Banka!C41,IF(L$2=Banka!K41,Banka!I41,IF(L$2=SosGüv!E41,SosGüv!C41,IF(L$2=SosGüv!K41,SosGüv!I41,IF(L$2=BilProg!E41,BilProg!C41,IF(L$2=BilProg!K41,BilProg!I41,IF(L$2=BilGüv!E41,BilGüv!C41,IF(L$2=BilGüv!K41,BilGüv!I41," "))))))))))))</f>
        <v xml:space="preserve"> </v>
      </c>
      <c r="D42" s="105" t="str">
        <f>IF(L$2=Çağrı!E41,Çağrı!D41,IF(L$2=Çağrı!K41,Çağrı!J41,IF(L$2=Muhasebe!E41,Muhasebe!D41,IF(L$2=Muhasebe!K41,Muhasebe!J41,IF(L$2=Banka!E41,Banka!D41,IF(L$2=Banka!K41,Banka!J41,IF(L$2=SosGüv!E41,SosGüv!D41,IF(L$2=SosGüv!K41,SosGüv!J41,IF(L$2=BilProg!E41,BilProg!D41,IF(L$2=BilProg!K41,BilProg!J41,IF(L$2=BilGüv!E41,BilGüv!D41,IF(L$2=BilGüv!K41,BilGüv!J41," "))))))))))))</f>
        <v xml:space="preserve"> </v>
      </c>
      <c r="E42" s="106" t="str">
        <f>IF(L$2=Çağrı!E41,Çağrı!F41,IF(L$2=Çağrı!K41,Çağrı!L41,IF(L$2=Muhasebe!E41,Muhasebe!F41,IF(L$2=Muhasebe!K41,Muhasebe!L41,IF(L$2=Banka!E41,Banka!F41,IF(L$2=Banka!K41,Banka!L41,IF(L$2=SosGüv!E41,SosGüv!F41,IF(L$2=SosGüv!K41,SosGüv!L41,IF(L$2=BilProg!E41,BilProg!F41,IF(L$2=BilProg!K41,BilProg!L41,IF(L$2=BilGüv!E41,BilGüv!F41,IF(L$2=BilGüv!K41,BilGüv!L41," "))))))))))))</f>
        <v xml:space="preserve"> </v>
      </c>
      <c r="F42" s="303"/>
      <c r="G42" s="104">
        <v>0.79166666666666696</v>
      </c>
      <c r="H42" s="105" t="str">
        <f>IF(L$2=BankaİÖ!E42,BankaİÖ!C42,IF(L$2=BankaİÖ!K42,BankaİÖ!I42,IF(L$2=SosGüvİÖ!E41,SosGüvİÖ!C41,IF(L$2=SosGüvİÖ!K41,SosGüvİÖ!I41," "))))</f>
        <v xml:space="preserve"> </v>
      </c>
      <c r="I42" s="105" t="str">
        <f>IF(L$2=BankaİÖ!E42,BankaİÖ!D42,IF(L$2=BankaİÖ!K42,BankaİÖ!J42,IF(L$2=SosGüvİÖ!E41,SosGüvİÖ!D41,IF(L$2=SosGüvİÖ!K41,SosGüvİÖ!J41," "))))</f>
        <v xml:space="preserve"> </v>
      </c>
      <c r="J42" s="107" t="str">
        <f>IF(L$2=BankaİÖ!E42,BankaİÖ!F42,IF(L$2=BankaİÖ!K42,BankaİÖ!L42,IF(L$2=SosGüvİÖ!E41,SosGüvİÖ!F41,IF(L$2=SosGüvİÖ!K41,SosGüvİÖ!L41," "))))</f>
        <v xml:space="preserve"> </v>
      </c>
      <c r="L42" s="160"/>
      <c r="M42" s="99" t="str">
        <f t="shared" si="0"/>
        <v xml:space="preserve"> </v>
      </c>
      <c r="N42" s="296"/>
      <c r="O42" s="113">
        <v>0.54166666666666663</v>
      </c>
      <c r="P42" s="106" t="str">
        <f>IF($L$2=Çağrı!E41,1," ")</f>
        <v xml:space="preserve"> </v>
      </c>
      <c r="Q42" s="106" t="str">
        <f>IF($L$2=Çağrı!K41,1," ")</f>
        <v xml:space="preserve"> </v>
      </c>
      <c r="R42" s="106" t="str">
        <f>IF($L$2=Muhasebe!E41,1," ")</f>
        <v xml:space="preserve"> </v>
      </c>
      <c r="S42" s="114" t="str">
        <f>IF($L$2=Muhasebe!K41,1," ")</f>
        <v xml:space="preserve"> </v>
      </c>
      <c r="T42" s="114" t="str">
        <f>IF($L$2=Banka!E41,1," ")</f>
        <v xml:space="preserve"> </v>
      </c>
      <c r="U42" s="114" t="str">
        <f>IF($L$2=Banka!K41,1," ")</f>
        <v xml:space="preserve"> </v>
      </c>
      <c r="V42" s="114" t="str">
        <f>IF($L$2=BilProg!E41,1," ")</f>
        <v xml:space="preserve"> </v>
      </c>
      <c r="W42" s="106" t="str">
        <f>IF($L$2=BilProg!K41,1," ")</f>
        <v xml:space="preserve"> </v>
      </c>
      <c r="X42" s="106" t="str">
        <f>IF($L$2=BilGüv!E41,1," ")</f>
        <v xml:space="preserve"> </v>
      </c>
      <c r="Y42" s="106" t="str">
        <f>IF($L$2=BilGüv!K41,1," ")</f>
        <v xml:space="preserve"> </v>
      </c>
      <c r="Z42" s="114" t="str">
        <f>IF($L$2=SosGüv!E41,1," ")</f>
        <v xml:space="preserve"> </v>
      </c>
      <c r="AA42" s="114" t="str">
        <f>IF($L$2=SosGüv!K41,1," ")</f>
        <v xml:space="preserve"> </v>
      </c>
      <c r="AB42" s="115" t="str">
        <f t="shared" si="1"/>
        <v xml:space="preserve"> </v>
      </c>
      <c r="AC42" s="116">
        <v>0.875</v>
      </c>
      <c r="AD42" s="114" t="str">
        <f>IF($L$2=SosGüvİÖ!E41,1," ")</f>
        <v xml:space="preserve"> </v>
      </c>
      <c r="AE42" s="114" t="str">
        <f>IF($L$2=SosGüvİÖ!K41,1," ")</f>
        <v xml:space="preserve"> </v>
      </c>
      <c r="AF42" s="114" t="str">
        <f>IF($L$2=BankaİÖ!E42,1," ")</f>
        <v xml:space="preserve"> </v>
      </c>
      <c r="AG42" s="114" t="str">
        <f>IF($L$2=BankaİÖ!K42,1," ")</f>
        <v xml:space="preserve"> </v>
      </c>
      <c r="AH42" s="115" t="str">
        <f t="shared" si="2"/>
        <v xml:space="preserve"> </v>
      </c>
    </row>
    <row r="43" spans="1:34" s="93" customFormat="1" ht="9" customHeight="1" x14ac:dyDescent="0.25">
      <c r="A43" s="300"/>
      <c r="B43" s="104">
        <v>0.58333333333333337</v>
      </c>
      <c r="C43" s="105" t="str">
        <f>IF(L$2=Çağrı!E42,Çağrı!C42,IF(L$2=Çağrı!K42,Çağrı!I42,IF(L$2=Muhasebe!E42,Muhasebe!C42,IF(L$2=Muhasebe!K42,Muhasebe!I42,IF(L$2=Banka!E42,Banka!C42,IF(L$2=Banka!K42,Banka!I42,IF(L$2=SosGüv!E42,SosGüv!C42,IF(L$2=SosGüv!K42,SosGüv!I42,IF(L$2=BilProg!E42,BilProg!C42,IF(L$2=BilProg!K42,BilProg!I42,IF(L$2=BilGüv!E42,BilGüv!C42,IF(L$2=BilGüv!K42,BilGüv!I42," "))))))))))))</f>
        <v xml:space="preserve"> </v>
      </c>
      <c r="D43" s="105" t="str">
        <f>IF(L$2=Çağrı!E42,Çağrı!D42,IF(L$2=Çağrı!K42,Çağrı!J42,IF(L$2=Muhasebe!E42,Muhasebe!D42,IF(L$2=Muhasebe!K42,Muhasebe!J42,IF(L$2=Banka!E42,Banka!D42,IF(L$2=Banka!K42,Banka!J42,IF(L$2=SosGüv!E42,SosGüv!D42,IF(L$2=SosGüv!K42,SosGüv!J42,IF(L$2=BilProg!E42,BilProg!D42,IF(L$2=BilProg!K42,BilProg!J42,IF(L$2=BilGüv!E42,BilGüv!D42,IF(L$2=BilGüv!K42,BilGüv!J42," "))))))))))))</f>
        <v xml:space="preserve"> </v>
      </c>
      <c r="E43" s="106" t="str">
        <f>IF(L$2=Çağrı!E42,Çağrı!F42,IF(L$2=Çağrı!K42,Çağrı!L42,IF(L$2=Muhasebe!E42,Muhasebe!F42,IF(L$2=Muhasebe!K42,Muhasebe!L42,IF(L$2=Banka!E42,Banka!F42,IF(L$2=Banka!K42,Banka!L42,IF(L$2=SosGüv!E42,SosGüv!F42,IF(L$2=SosGüv!K42,SosGüv!L42,IF(L$2=BilProg!E42,BilProg!F42,IF(L$2=BilProg!K42,BilProg!L42,IF(L$2=BilGüv!E42,BilGüv!F42,IF(L$2=BilGüv!K42,BilGüv!L42," "))))))))))))</f>
        <v xml:space="preserve"> </v>
      </c>
      <c r="F43" s="303"/>
      <c r="G43" s="104">
        <v>0.83333333333333304</v>
      </c>
      <c r="H43" s="105" t="str">
        <f>IF(L$2=BankaİÖ!E43,BankaİÖ!C43,IF(L$2=BankaİÖ!K43,BankaİÖ!I43,IF(L$2=SosGüvİÖ!E42,SosGüvİÖ!C42,IF(L$2=SosGüvİÖ!K42,SosGüvİÖ!I42," "))))</f>
        <v xml:space="preserve"> </v>
      </c>
      <c r="I43" s="105" t="str">
        <f>IF(L$2=BankaİÖ!E43,BankaİÖ!D43,IF(L$2=BankaİÖ!K43,BankaİÖ!J43,IF(L$2=SosGüvİÖ!E42,SosGüvİÖ!D42,IF(L$2=SosGüvİÖ!K42,SosGüvİÖ!J42," "))))</f>
        <v xml:space="preserve"> </v>
      </c>
      <c r="J43" s="107" t="str">
        <f>IF(L$2=BankaİÖ!E43,BankaİÖ!F43,IF(L$2=BankaİÖ!K43,BankaİÖ!L43,IF(L$2=SosGüvİÖ!E42,SosGüvİÖ!F42,IF(L$2=SosGüvİÖ!K42,SosGüvİÖ!L42," "))))</f>
        <v xml:space="preserve"> </v>
      </c>
      <c r="L43" s="160"/>
      <c r="M43" s="99" t="str">
        <f t="shared" si="0"/>
        <v xml:space="preserve"> </v>
      </c>
      <c r="N43" s="296"/>
      <c r="O43" s="108">
        <v>0.58333333333333337</v>
      </c>
      <c r="P43" s="109" t="str">
        <f>IF($L$2=Çağrı!E42,1," ")</f>
        <v xml:space="preserve"> </v>
      </c>
      <c r="Q43" s="109" t="str">
        <f>IF($L$2=Çağrı!K42,1," ")</f>
        <v xml:space="preserve"> </v>
      </c>
      <c r="R43" s="109" t="str">
        <f>IF($L$2=Muhasebe!E42,1," ")</f>
        <v xml:space="preserve"> </v>
      </c>
      <c r="S43" s="110" t="str">
        <f>IF($L$2=Muhasebe!K42,1," ")</f>
        <v xml:space="preserve"> </v>
      </c>
      <c r="T43" s="110" t="str">
        <f>IF($L$2=Banka!E42,1," ")</f>
        <v xml:space="preserve"> </v>
      </c>
      <c r="U43" s="110" t="str">
        <f>IF($L$2=Banka!K42,1," ")</f>
        <v xml:space="preserve"> </v>
      </c>
      <c r="V43" s="110" t="str">
        <f>IF($L$2=BilProg!E42,1," ")</f>
        <v xml:space="preserve"> </v>
      </c>
      <c r="W43" s="109" t="str">
        <f>IF($L$2=BilProg!K42,1," ")</f>
        <v xml:space="preserve"> </v>
      </c>
      <c r="X43" s="109" t="str">
        <f>IF($L$2=BilGüv!E42,1," ")</f>
        <v xml:space="preserve"> </v>
      </c>
      <c r="Y43" s="109" t="str">
        <f>IF($L$2=BilGüv!K42,1," ")</f>
        <v xml:space="preserve"> </v>
      </c>
      <c r="Z43" s="110" t="str">
        <f>IF($L$2=SosGüv!E42,1," ")</f>
        <v xml:space="preserve"> </v>
      </c>
      <c r="AA43" s="110" t="str">
        <f>IF($L$2=SosGüv!K42,1," ")</f>
        <v xml:space="preserve"> </v>
      </c>
      <c r="AB43" s="111" t="str">
        <f t="shared" si="1"/>
        <v xml:space="preserve"> </v>
      </c>
      <c r="AC43" s="112">
        <v>0.91666666666666596</v>
      </c>
      <c r="AD43" s="110" t="str">
        <f>IF($L$2=SosGüvİÖ!E42,1," ")</f>
        <v xml:space="preserve"> </v>
      </c>
      <c r="AE43" s="110" t="str">
        <f>IF($L$2=SosGüvİÖ!K42,1," ")</f>
        <v xml:space="preserve"> </v>
      </c>
      <c r="AF43" s="110" t="str">
        <f>IF($L$2=BankaİÖ!E43,1," ")</f>
        <v xml:space="preserve"> </v>
      </c>
      <c r="AG43" s="110" t="str">
        <f>IF($L$2=BankaİÖ!K43,1," ")</f>
        <v xml:space="preserve"> </v>
      </c>
      <c r="AH43" s="111" t="str">
        <f t="shared" si="2"/>
        <v xml:space="preserve"> </v>
      </c>
    </row>
    <row r="44" spans="1:34" s="93" customFormat="1" ht="9" customHeight="1" x14ac:dyDescent="0.25">
      <c r="A44" s="300"/>
      <c r="B44" s="104">
        <v>0.625</v>
      </c>
      <c r="C44" s="105" t="str">
        <f>IF(L$2=Çağrı!E43,Çağrı!C43,IF(L$2=Çağrı!K43,Çağrı!I43,IF(L$2=Muhasebe!E43,Muhasebe!C43,IF(L$2=Muhasebe!K43,Muhasebe!I43,IF(L$2=Banka!E43,Banka!C43,IF(L$2=Banka!K43,Banka!I43,IF(L$2=SosGüv!E43,SosGüv!C43,IF(L$2=SosGüv!K43,SosGüv!I43,IF(L$2=BilProg!E43,BilProg!C43,IF(L$2=BilProg!K43,BilProg!I43,IF(L$2=BilGüv!E43,BilGüv!C43,IF(L$2=BilGüv!K43,BilGüv!I43," "))))))))))))</f>
        <v xml:space="preserve"> </v>
      </c>
      <c r="D44" s="105" t="str">
        <f>IF(L$2=Çağrı!E43,Çağrı!D43,IF(L$2=Çağrı!K43,Çağrı!J43,IF(L$2=Muhasebe!E43,Muhasebe!D43,IF(L$2=Muhasebe!K43,Muhasebe!J43,IF(L$2=Banka!E43,Banka!D43,IF(L$2=Banka!K43,Banka!J43,IF(L$2=SosGüv!E43,SosGüv!D43,IF(L$2=SosGüv!K43,SosGüv!J43,IF(L$2=BilProg!E43,BilProg!D43,IF(L$2=BilProg!K43,BilProg!J43,IF(L$2=BilGüv!E43,BilGüv!D43,IF(L$2=BilGüv!K43,BilGüv!J43," "))))))))))))</f>
        <v xml:space="preserve"> </v>
      </c>
      <c r="E44" s="106" t="str">
        <f>IF(L$2=Çağrı!E43,Çağrı!F43,IF(L$2=Çağrı!K43,Çağrı!L43,IF(L$2=Muhasebe!E43,Muhasebe!F43,IF(L$2=Muhasebe!K43,Muhasebe!L43,IF(L$2=Banka!E43,Banka!F43,IF(L$2=Banka!K43,Banka!L43,IF(L$2=SosGüv!E43,SosGüv!F43,IF(L$2=SosGüv!K43,SosGüv!L43,IF(L$2=BilProg!E43,BilProg!F43,IF(L$2=BilProg!K43,BilProg!L43,IF(L$2=BilGüv!E43,BilGüv!F43,IF(L$2=BilGüv!K43,BilGüv!L43," "))))))))))))</f>
        <v xml:space="preserve"> </v>
      </c>
      <c r="F44" s="303"/>
      <c r="G44" s="104">
        <v>0.875</v>
      </c>
      <c r="H44" s="105" t="str">
        <f>IF(L$2=BankaİÖ!E44,BankaİÖ!C44,IF(L$2=BankaİÖ!K44,BankaİÖ!I44,IF(L$2=SosGüvİÖ!E43,SosGüvİÖ!C43,IF(L$2=SosGüvİÖ!K43,SosGüvİÖ!I43," "))))</f>
        <v xml:space="preserve"> </v>
      </c>
      <c r="I44" s="105" t="str">
        <f>IF(L$2=BankaİÖ!E44,BankaİÖ!D44,IF(L$2=BankaİÖ!K44,BankaİÖ!J44,IF(L$2=SosGüvİÖ!E43,SosGüvİÖ!D43,IF(L$2=SosGüvİÖ!K43,SosGüvİÖ!J43," "))))</f>
        <v xml:space="preserve"> </v>
      </c>
      <c r="J44" s="107" t="str">
        <f>IF(L$2=BankaİÖ!E44,BankaİÖ!F44,IF(L$2=BankaİÖ!K44,BankaİÖ!L44,IF(L$2=SosGüvİÖ!E43,SosGüvİÖ!F43,IF(L$2=SosGüvİÖ!K43,SosGüvİÖ!L43," "))))</f>
        <v xml:space="preserve"> </v>
      </c>
      <c r="L44" s="160"/>
      <c r="M44" s="99" t="str">
        <f t="shared" si="0"/>
        <v xml:space="preserve"> </v>
      </c>
      <c r="N44" s="296"/>
      <c r="O44" s="113">
        <v>0.625</v>
      </c>
      <c r="P44" s="106" t="str">
        <f>IF($L$2=Çağrı!E43,1," ")</f>
        <v xml:space="preserve"> </v>
      </c>
      <c r="Q44" s="106" t="str">
        <f>IF($L$2=Çağrı!K43,1," ")</f>
        <v xml:space="preserve"> </v>
      </c>
      <c r="R44" s="106" t="str">
        <f>IF($L$2=Muhasebe!E43,1," ")</f>
        <v xml:space="preserve"> </v>
      </c>
      <c r="S44" s="114" t="str">
        <f>IF($L$2=Muhasebe!K43,1," ")</f>
        <v xml:space="preserve"> </v>
      </c>
      <c r="T44" s="114" t="str">
        <f>IF($L$2=Banka!E43,1," ")</f>
        <v xml:space="preserve"> </v>
      </c>
      <c r="U44" s="114" t="str">
        <f>IF($L$2=Banka!K43,1," ")</f>
        <v xml:space="preserve"> </v>
      </c>
      <c r="V44" s="114" t="str">
        <f>IF($L$2=BilProg!E43,1," ")</f>
        <v xml:space="preserve"> </v>
      </c>
      <c r="W44" s="106" t="str">
        <f>IF($L$2=BilProg!K43,1," ")</f>
        <v xml:space="preserve"> </v>
      </c>
      <c r="X44" s="106" t="str">
        <f>IF($L$2=BilGüv!E43,1," ")</f>
        <v xml:space="preserve"> </v>
      </c>
      <c r="Y44" s="106" t="str">
        <f>IF($L$2=BilGüv!K43,1," ")</f>
        <v xml:space="preserve"> </v>
      </c>
      <c r="Z44" s="114" t="str">
        <f>IF($L$2=SosGüv!E43,1," ")</f>
        <v xml:space="preserve"> </v>
      </c>
      <c r="AA44" s="114" t="str">
        <f>IF($L$2=SosGüv!K43,1," ")</f>
        <v xml:space="preserve"> </v>
      </c>
      <c r="AB44" s="115" t="str">
        <f t="shared" si="1"/>
        <v xml:space="preserve"> </v>
      </c>
      <c r="AC44" s="116">
        <v>0.625</v>
      </c>
      <c r="AD44" s="114" t="str">
        <f>IF($L$2=SosGüvİÖ!E43,1," ")</f>
        <v xml:space="preserve"> </v>
      </c>
      <c r="AE44" s="114" t="str">
        <f>IF($L$2=SosGüvİÖ!K43,1," ")</f>
        <v xml:space="preserve"> </v>
      </c>
      <c r="AF44" s="114" t="str">
        <f>IF($L$2=BankaİÖ!E44,1," ")</f>
        <v xml:space="preserve"> </v>
      </c>
      <c r="AG44" s="114" t="str">
        <f>IF($L$2=BankaİÖ!K44,1," ")</f>
        <v xml:space="preserve"> </v>
      </c>
      <c r="AH44" s="115" t="str">
        <f t="shared" si="2"/>
        <v xml:space="preserve"> </v>
      </c>
    </row>
    <row r="45" spans="1:34" s="93" customFormat="1" ht="9" customHeight="1" thickBot="1" x14ac:dyDescent="0.3">
      <c r="A45" s="305"/>
      <c r="B45" s="117">
        <v>0.66666666666666663</v>
      </c>
      <c r="C45" s="118" t="str">
        <f>IF(L$2=Çağrı!E44,Çağrı!C44,IF(L$2=Çağrı!K44,Çağrı!I44,IF(L$2=Muhasebe!E44,Muhasebe!C44,IF(L$2=Muhasebe!K44,Muhasebe!I44,IF(L$2=Banka!E44,Banka!C44,IF(L$2=Banka!K44,Banka!I44,IF(L$2=SosGüv!E44,SosGüv!C44,IF(L$2=SosGüv!K44,SosGüv!I44,IF(L$2=BilProg!E44,BilProg!C44,IF(L$2=BilProg!K44,BilProg!I44,IF(L$2=BilGüv!E44,BilGüv!C44,IF(L$2=BilGüv!K44,BilGüv!I44," "))))))))))))</f>
        <v xml:space="preserve"> </v>
      </c>
      <c r="D45" s="118" t="str">
        <f>IF(L$2=Çağrı!E44,Çağrı!D44,IF(L$2=Çağrı!K44,Çağrı!J44,IF(L$2=Muhasebe!E44,Muhasebe!D44,IF(L$2=Muhasebe!K44,Muhasebe!J44,IF(L$2=Banka!E44,Banka!D44,IF(L$2=Banka!K44,Banka!J44,IF(L$2=SosGüv!E44,SosGüv!D44,IF(L$2=SosGüv!K44,SosGüv!J44,IF(L$2=BilProg!E44,BilProg!D44,IF(L$2=BilProg!K44,BilProg!J44,IF(L$2=BilGüv!E44,BilGüv!D44,IF(L$2=BilGüv!K44,BilGüv!J44," "))))))))))))</f>
        <v xml:space="preserve"> </v>
      </c>
      <c r="E45" s="213" t="str">
        <f>IF(L$2=Çağrı!E44,Çağrı!F44,IF(L$2=Çağrı!K44,Çağrı!L44,IF(L$2=Muhasebe!E44,Muhasebe!F44,IF(L$2=Muhasebe!K44,Muhasebe!L44,IF(L$2=Banka!E44,Banka!F44,IF(L$2=Banka!K44,Banka!L44,IF(L$2=SosGüv!E44,SosGüv!F44,IF(L$2=SosGüv!K44,SosGüv!L44,IF(L$2=BilProg!E44,BilProg!F44,IF(L$2=BilProg!K44,BilProg!L44,IF(L$2=BilGüv!E44,BilGüv!F44,IF(L$2=BilGüv!K44,BilGüv!L44," "))))))))))))</f>
        <v xml:space="preserve"> </v>
      </c>
      <c r="F45" s="306"/>
      <c r="G45" s="117">
        <v>0.91666666666666596</v>
      </c>
      <c r="H45" s="118" t="str">
        <f>IF(L$2=BankaİÖ!E45,BankaİÖ!C45,IF(L$2=BankaİÖ!K45,BankaİÖ!I45,IF(L$2=SosGüvİÖ!E44,SosGüvİÖ!C44,IF(L$2=SosGüvİÖ!K44,SosGüvİÖ!I44," "))))</f>
        <v xml:space="preserve"> </v>
      </c>
      <c r="I45" s="118" t="str">
        <f>IF(L$2=BankaİÖ!E45,BankaİÖ!D45,IF(L$2=BankaİÖ!K45,BankaİÖ!J45,IF(L$2=SosGüvİÖ!E44,SosGüvİÖ!D44,IF(L$2=SosGüvİÖ!K44,SosGüvİÖ!J44," "))))</f>
        <v xml:space="preserve"> </v>
      </c>
      <c r="J45" s="119" t="str">
        <f>IF(L$2=BankaİÖ!E45,BankaİÖ!F45,IF(L$2=BankaİÖ!K45,BankaİÖ!L45,IF(L$2=SosGüvİÖ!E44,SosGüvİÖ!F44,IF(L$2=SosGüvİÖ!K44,SosGüvİÖ!L44," "))))</f>
        <v xml:space="preserve"> </v>
      </c>
      <c r="L45" s="160"/>
      <c r="M45" s="99" t="str">
        <f t="shared" si="0"/>
        <v xml:space="preserve"> </v>
      </c>
      <c r="N45" s="298"/>
      <c r="O45" s="125">
        <v>0.66666666666666663</v>
      </c>
      <c r="P45" s="126" t="str">
        <f>IF($L$2=Çağrı!E44,1," ")</f>
        <v xml:space="preserve"> </v>
      </c>
      <c r="Q45" s="126" t="str">
        <f>IF($L$2=Çağrı!K44,1," ")</f>
        <v xml:space="preserve"> </v>
      </c>
      <c r="R45" s="126" t="str">
        <f>IF($L$2=Muhasebe!E44,1," ")</f>
        <v xml:space="preserve"> </v>
      </c>
      <c r="S45" s="127" t="str">
        <f>IF($L$2=Muhasebe!K44,1," ")</f>
        <v xml:space="preserve"> </v>
      </c>
      <c r="T45" s="127" t="str">
        <f>IF($L$2=Banka!E44,1," ")</f>
        <v xml:space="preserve"> </v>
      </c>
      <c r="U45" s="127" t="str">
        <f>IF($L$2=Banka!K44,1," ")</f>
        <v xml:space="preserve"> </v>
      </c>
      <c r="V45" s="127" t="str">
        <f>IF($L$2=BilProg!E44,1," ")</f>
        <v xml:space="preserve"> </v>
      </c>
      <c r="W45" s="126" t="str">
        <f>IF($L$2=BilProg!K44,1," ")</f>
        <v xml:space="preserve"> </v>
      </c>
      <c r="X45" s="126" t="str">
        <f>IF($L$2=BilGüv!E44,1," ")</f>
        <v xml:space="preserve"> </v>
      </c>
      <c r="Y45" s="126" t="str">
        <f>IF($L$2=BilGüv!K44,1," ")</f>
        <v xml:space="preserve"> </v>
      </c>
      <c r="Z45" s="127" t="str">
        <f>IF($L$2=SosGüv!E44,1," ")</f>
        <v xml:space="preserve"> </v>
      </c>
      <c r="AA45" s="127" t="str">
        <f>IF($L$2=SosGüv!K44,1," ")</f>
        <v xml:space="preserve"> </v>
      </c>
      <c r="AB45" s="128" t="str">
        <f t="shared" si="1"/>
        <v xml:space="preserve"> </v>
      </c>
      <c r="AC45" s="129">
        <v>0.66666666666666663</v>
      </c>
      <c r="AD45" s="127" t="str">
        <f>IF($L$2=SosGüvİÖ!E44,1," ")</f>
        <v xml:space="preserve"> </v>
      </c>
      <c r="AE45" s="127" t="str">
        <f>IF($L$2=SosGüvİÖ!K44,1," ")</f>
        <v xml:space="preserve"> </v>
      </c>
      <c r="AF45" s="127" t="str">
        <f>IF($L$2=BankaİÖ!E45,1," ")</f>
        <v xml:space="preserve"> </v>
      </c>
      <c r="AG45" s="127" t="str">
        <f>IF($L$2=BankaİÖ!K45,1," ")</f>
        <v xml:space="preserve"> </v>
      </c>
      <c r="AH45" s="128" t="str">
        <f t="shared" si="2"/>
        <v xml:space="preserve"> </v>
      </c>
    </row>
    <row r="46" spans="1:34" s="130" customFormat="1" ht="9.6" x14ac:dyDescent="0.25">
      <c r="E46" s="131"/>
      <c r="J46" s="131"/>
      <c r="L46" s="161"/>
      <c r="M46" s="132"/>
      <c r="O46" s="133"/>
      <c r="P46" s="134"/>
      <c r="Q46" s="135"/>
      <c r="R46" s="134"/>
      <c r="S46" s="134"/>
      <c r="T46" s="134"/>
      <c r="U46" s="134"/>
      <c r="V46" s="134"/>
      <c r="W46" s="134"/>
      <c r="X46" s="134"/>
      <c r="Y46" s="134"/>
      <c r="AB46" s="136"/>
      <c r="AD46" s="134"/>
      <c r="AE46" s="134"/>
      <c r="AF46" s="134"/>
      <c r="AG46" s="134"/>
      <c r="AH46" s="136"/>
    </row>
    <row r="47" spans="1:34" s="130" customFormat="1" ht="9.6" x14ac:dyDescent="0.25">
      <c r="E47" s="131"/>
      <c r="J47" s="131"/>
      <c r="L47" s="161"/>
      <c r="M47" s="132"/>
      <c r="O47" s="133"/>
      <c r="P47" s="134"/>
      <c r="Q47" s="135"/>
      <c r="R47" s="134"/>
      <c r="S47" s="134"/>
      <c r="T47" s="134"/>
      <c r="U47" s="134"/>
      <c r="V47" s="134"/>
      <c r="W47" s="134"/>
      <c r="X47" s="134"/>
      <c r="Y47" s="134"/>
      <c r="AB47" s="136"/>
      <c r="AD47" s="134"/>
      <c r="AE47" s="134"/>
      <c r="AF47" s="134"/>
      <c r="AG47" s="134"/>
      <c r="AH47" s="136"/>
    </row>
    <row r="48" spans="1:34" s="130" customFormat="1" ht="9.6" x14ac:dyDescent="0.25">
      <c r="E48" s="131"/>
      <c r="J48" s="131"/>
      <c r="L48" s="161"/>
      <c r="M48" s="132"/>
      <c r="O48" s="133"/>
      <c r="P48" s="134"/>
      <c r="Q48" s="135"/>
      <c r="R48" s="134"/>
      <c r="S48" s="134"/>
      <c r="T48" s="134"/>
      <c r="U48" s="134"/>
      <c r="V48" s="134"/>
      <c r="W48" s="134"/>
      <c r="X48" s="134"/>
      <c r="Y48" s="134"/>
      <c r="AB48" s="136"/>
      <c r="AD48" s="134"/>
      <c r="AE48" s="134"/>
      <c r="AF48" s="134"/>
      <c r="AG48" s="134"/>
      <c r="AH48" s="136"/>
    </row>
    <row r="49" spans="5:34" s="130" customFormat="1" ht="9.6" x14ac:dyDescent="0.25">
      <c r="E49" s="131"/>
      <c r="J49" s="131"/>
      <c r="L49" s="161"/>
      <c r="M49" s="132"/>
      <c r="O49" s="133"/>
      <c r="P49" s="134"/>
      <c r="Q49" s="135"/>
      <c r="R49" s="134"/>
      <c r="S49" s="134"/>
      <c r="T49" s="134"/>
      <c r="U49" s="134"/>
      <c r="V49" s="134"/>
      <c r="W49" s="134"/>
      <c r="X49" s="134"/>
      <c r="Y49" s="134"/>
      <c r="AB49" s="136"/>
      <c r="AD49" s="134"/>
      <c r="AE49" s="134"/>
      <c r="AF49" s="134"/>
      <c r="AG49" s="134"/>
      <c r="AH49" s="136"/>
    </row>
    <row r="50" spans="5:34" s="130" customFormat="1" ht="9.6" x14ac:dyDescent="0.25">
      <c r="E50" s="131"/>
      <c r="J50" s="131"/>
      <c r="L50" s="161"/>
      <c r="M50" s="132"/>
      <c r="O50" s="133"/>
      <c r="P50" s="134"/>
      <c r="Q50" s="135"/>
      <c r="R50" s="134"/>
      <c r="S50" s="134"/>
      <c r="T50" s="134"/>
      <c r="U50" s="134"/>
      <c r="V50" s="134"/>
      <c r="W50" s="134"/>
      <c r="X50" s="134"/>
      <c r="Y50" s="134"/>
      <c r="AB50" s="136"/>
      <c r="AD50" s="134"/>
      <c r="AE50" s="134"/>
      <c r="AF50" s="134"/>
      <c r="AG50" s="134"/>
      <c r="AH50" s="136"/>
    </row>
    <row r="51" spans="5:34" s="130" customFormat="1" ht="9" x14ac:dyDescent="0.15">
      <c r="E51" s="131"/>
      <c r="J51" s="131"/>
      <c r="L51" s="161"/>
      <c r="M51" s="132"/>
      <c r="O51" s="133"/>
      <c r="P51" s="134"/>
      <c r="Q51" s="135"/>
      <c r="R51" s="134"/>
      <c r="S51" s="134"/>
      <c r="T51" s="134"/>
      <c r="U51" s="134"/>
      <c r="V51" s="134"/>
      <c r="W51" s="134"/>
      <c r="X51" s="134"/>
      <c r="Y51" s="134"/>
      <c r="AB51" s="136"/>
      <c r="AD51" s="134"/>
      <c r="AE51" s="134"/>
      <c r="AF51" s="134"/>
      <c r="AG51" s="134"/>
      <c r="AH51" s="136"/>
    </row>
    <row r="52" spans="5:34" s="130" customFormat="1" ht="9" x14ac:dyDescent="0.15">
      <c r="E52" s="131"/>
      <c r="J52" s="131"/>
      <c r="L52" s="161"/>
      <c r="M52" s="132"/>
      <c r="O52" s="133"/>
      <c r="P52" s="134"/>
      <c r="Q52" s="135"/>
      <c r="R52" s="134"/>
      <c r="S52" s="134"/>
      <c r="T52" s="134"/>
      <c r="U52" s="134"/>
      <c r="V52" s="134"/>
      <c r="W52" s="134"/>
      <c r="X52" s="134"/>
      <c r="Y52" s="134"/>
      <c r="AB52" s="136"/>
      <c r="AD52" s="134"/>
      <c r="AE52" s="134"/>
      <c r="AF52" s="134"/>
      <c r="AG52" s="134"/>
      <c r="AH52" s="136"/>
    </row>
    <row r="53" spans="5:34" s="130" customFormat="1" ht="9" x14ac:dyDescent="0.15">
      <c r="E53" s="131"/>
      <c r="J53" s="131"/>
      <c r="L53" s="161"/>
      <c r="M53" s="132"/>
      <c r="O53" s="133"/>
      <c r="P53" s="134"/>
      <c r="Q53" s="135"/>
      <c r="R53" s="134"/>
      <c r="S53" s="134"/>
      <c r="T53" s="134"/>
      <c r="U53" s="134"/>
      <c r="V53" s="134"/>
      <c r="W53" s="134"/>
      <c r="X53" s="134"/>
      <c r="Y53" s="134"/>
      <c r="AB53" s="136"/>
      <c r="AD53" s="134"/>
      <c r="AE53" s="134"/>
      <c r="AF53" s="134"/>
      <c r="AG53" s="134"/>
      <c r="AH53" s="136"/>
    </row>
    <row r="54" spans="5:34" s="130" customFormat="1" ht="9" x14ac:dyDescent="0.15">
      <c r="E54" s="131"/>
      <c r="J54" s="131"/>
      <c r="L54" s="161"/>
      <c r="M54" s="132"/>
      <c r="O54" s="133"/>
      <c r="P54" s="134"/>
      <c r="Q54" s="135"/>
      <c r="R54" s="134"/>
      <c r="S54" s="134"/>
      <c r="T54" s="134"/>
      <c r="U54" s="134"/>
      <c r="V54" s="134"/>
      <c r="W54" s="134"/>
      <c r="X54" s="134"/>
      <c r="Y54" s="134"/>
      <c r="AB54" s="136"/>
      <c r="AD54" s="134"/>
      <c r="AE54" s="134"/>
      <c r="AF54" s="134"/>
      <c r="AG54" s="134"/>
      <c r="AH54" s="136"/>
    </row>
    <row r="55" spans="5:34" s="130" customFormat="1" ht="9" x14ac:dyDescent="0.15">
      <c r="E55" s="131"/>
      <c r="J55" s="131"/>
      <c r="L55" s="161"/>
      <c r="M55" s="132"/>
      <c r="O55" s="133"/>
      <c r="P55" s="134"/>
      <c r="Q55" s="135"/>
      <c r="R55" s="134"/>
      <c r="S55" s="134"/>
      <c r="T55" s="134"/>
      <c r="U55" s="134"/>
      <c r="V55" s="134"/>
      <c r="W55" s="134"/>
      <c r="X55" s="134"/>
      <c r="Y55" s="134"/>
      <c r="AB55" s="136"/>
      <c r="AD55" s="134"/>
      <c r="AE55" s="134"/>
      <c r="AF55" s="134"/>
      <c r="AG55" s="134"/>
      <c r="AH55" s="136"/>
    </row>
    <row r="56" spans="5:34" s="130" customFormat="1" ht="9" x14ac:dyDescent="0.15">
      <c r="E56" s="131"/>
      <c r="J56" s="131"/>
      <c r="L56" s="161"/>
      <c r="M56" s="132"/>
      <c r="O56" s="133"/>
      <c r="P56" s="134"/>
      <c r="Q56" s="135"/>
      <c r="R56" s="134"/>
      <c r="S56" s="134"/>
      <c r="T56" s="134"/>
      <c r="U56" s="134"/>
      <c r="V56" s="134"/>
      <c r="W56" s="134"/>
      <c r="X56" s="134"/>
      <c r="Y56" s="134"/>
      <c r="AB56" s="136"/>
      <c r="AD56" s="134"/>
      <c r="AE56" s="134"/>
      <c r="AF56" s="134"/>
      <c r="AG56" s="134"/>
      <c r="AH56" s="136"/>
    </row>
    <row r="57" spans="5:34" s="130" customFormat="1" ht="9" x14ac:dyDescent="0.15">
      <c r="E57" s="131"/>
      <c r="J57" s="131"/>
      <c r="L57" s="161"/>
      <c r="M57" s="132"/>
      <c r="O57" s="133"/>
      <c r="P57" s="134"/>
      <c r="Q57" s="135"/>
      <c r="R57" s="134"/>
      <c r="S57" s="134"/>
      <c r="T57" s="134"/>
      <c r="U57" s="134"/>
      <c r="V57" s="134"/>
      <c r="W57" s="134"/>
      <c r="X57" s="134"/>
      <c r="Y57" s="134"/>
      <c r="AB57" s="136"/>
      <c r="AD57" s="134"/>
      <c r="AE57" s="134"/>
      <c r="AF57" s="134"/>
      <c r="AG57" s="134"/>
      <c r="AH57" s="136"/>
    </row>
  </sheetData>
  <sheetProtection algorithmName="SHA-512" hashValue="HeEdWiVAqeFPwiCdRsYNQ6rstf9L5y4K3jlw73og4Ui7rT96Aa5Idx16ZKuHiarmUFxtsPR7lEGRGAIMj+L1fQ==" saltValue="pXGi33lcX37rc/yB2kgeJg==" spinCount="100000" sheet="1" objects="1" scenarios="1"/>
  <mergeCells count="40">
    <mergeCell ref="A30:A37"/>
    <mergeCell ref="F30:F37"/>
    <mergeCell ref="A38:A45"/>
    <mergeCell ref="F38:F45"/>
    <mergeCell ref="A2:J2"/>
    <mergeCell ref="A6:A13"/>
    <mergeCell ref="F6:F13"/>
    <mergeCell ref="A14:A21"/>
    <mergeCell ref="F14:F21"/>
    <mergeCell ref="A22:A29"/>
    <mergeCell ref="F22:F29"/>
    <mergeCell ref="N6:N13"/>
    <mergeCell ref="N14:N21"/>
    <mergeCell ref="N22:N29"/>
    <mergeCell ref="N30:N37"/>
    <mergeCell ref="N38:N45"/>
    <mergeCell ref="W2:W5"/>
    <mergeCell ref="X2:X5"/>
    <mergeCell ref="Y2:Y5"/>
    <mergeCell ref="P2:P5"/>
    <mergeCell ref="Q2:Q5"/>
    <mergeCell ref="R2:R5"/>
    <mergeCell ref="S2:S5"/>
    <mergeCell ref="T2:T5"/>
    <mergeCell ref="AH2:AH5"/>
    <mergeCell ref="A4:E4"/>
    <mergeCell ref="F4:J4"/>
    <mergeCell ref="G3:J3"/>
    <mergeCell ref="AE2:AE5"/>
    <mergeCell ref="AF2:AF5"/>
    <mergeCell ref="AG2:AG5"/>
    <mergeCell ref="AB2:AB5"/>
    <mergeCell ref="O2:O5"/>
    <mergeCell ref="N2:N5"/>
    <mergeCell ref="Z2:Z5"/>
    <mergeCell ref="AA2:AA5"/>
    <mergeCell ref="AC2:AC5"/>
    <mergeCell ref="AD2:AD5"/>
    <mergeCell ref="U2:U5"/>
    <mergeCell ref="V2:V5"/>
  </mergeCells>
  <conditionalFormatting sqref="P6:AH45">
    <cfRule type="cellIs" dxfId="1" priority="2" stopIfTrue="1" operator="equal">
      <formula>1</formula>
    </cfRule>
  </conditionalFormatting>
  <dataValidations count="1">
    <dataValidation allowBlank="1" showErrorMessage="1" sqref="L18:L22"/>
  </dataValidations>
  <pageMargins left="0.31496062992125984" right="0.31496062992125984" top="0.55118110236220474" bottom="0.35433070866141736" header="0.31496062992125984" footer="0.31496062992125984"/>
  <pageSetup paperSize="9" orientation="landscape" horizontalDpi="4294967293" r:id="rId1"/>
  <ignoredErrors>
    <ignoredError sqref="D6 P6:P45 Q6:R45 E6 H6:H45 I6:I45 J6:J24 C6 W31:Y45 W6:Y18 W19:Y30 J27:J45 C7:C45 D7:D45 E7:E45" unlockedFormula="1"/>
    <ignoredError sqref="AH7:AH4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238125</xdr:colOff>
                    <xdr:row>1</xdr:row>
                    <xdr:rowOff>190500</xdr:rowOff>
                  </from>
                  <to>
                    <xdr:col>7</xdr:col>
                    <xdr:colOff>104775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7"/>
  <sheetViews>
    <sheetView zoomScaleNormal="100" workbookViewId="0">
      <selection activeCell="AD15" sqref="AD15"/>
    </sheetView>
  </sheetViews>
  <sheetFormatPr defaultColWidth="9.140625" defaultRowHeight="11.25" x14ac:dyDescent="0.2"/>
  <cols>
    <col min="1" max="1" width="2.42578125" style="47" customWidth="1"/>
    <col min="2" max="2" width="5.140625" style="73" customWidth="1"/>
    <col min="3" max="3" width="6.85546875" style="73" customWidth="1"/>
    <col min="4" max="4" width="24.5703125" style="47" customWidth="1"/>
    <col min="5" max="5" width="32.140625" style="47" customWidth="1"/>
    <col min="6" max="6" width="4.140625" style="47" hidden="1" customWidth="1"/>
    <col min="7" max="7" width="7.42578125" style="155" hidden="1" customWidth="1"/>
    <col min="8" max="8" width="10.42578125" style="47" customWidth="1"/>
    <col min="9" max="9" width="1.5703125" style="47" hidden="1" customWidth="1"/>
    <col min="10" max="10" width="3.85546875" style="47" hidden="1" customWidth="1"/>
    <col min="11" max="22" width="1.5703125" style="47" hidden="1" customWidth="1"/>
    <col min="23" max="23" width="11.140625" style="47" hidden="1" customWidth="1"/>
    <col min="24" max="24" width="2.140625" style="47" customWidth="1"/>
    <col min="25" max="27" width="2.85546875" style="47" customWidth="1"/>
    <col min="28" max="16384" width="9.140625" style="47"/>
  </cols>
  <sheetData>
    <row r="1" spans="1:24" ht="7.5" customHeight="1" thickBot="1" x14ac:dyDescent="0.3"/>
    <row r="2" spans="1:24" ht="15.75" customHeight="1" x14ac:dyDescent="0.2">
      <c r="A2" s="313" t="s">
        <v>157</v>
      </c>
      <c r="B2" s="313"/>
      <c r="C2" s="313"/>
      <c r="D2" s="313"/>
      <c r="E2" s="313"/>
      <c r="G2" s="155" t="str">
        <f>INDEX(G4:G40,G3)</f>
        <v>A202</v>
      </c>
      <c r="I2" s="287"/>
      <c r="J2" s="314" t="s">
        <v>0</v>
      </c>
      <c r="K2" s="289" t="s">
        <v>159</v>
      </c>
      <c r="L2" s="292" t="s">
        <v>160</v>
      </c>
      <c r="M2" s="289" t="s">
        <v>161</v>
      </c>
      <c r="N2" s="289" t="s">
        <v>162</v>
      </c>
      <c r="O2" s="289" t="s">
        <v>163</v>
      </c>
      <c r="P2" s="289" t="s">
        <v>164</v>
      </c>
      <c r="Q2" s="289" t="s">
        <v>158</v>
      </c>
      <c r="R2" s="289" t="s">
        <v>508</v>
      </c>
      <c r="S2" s="289" t="s">
        <v>167</v>
      </c>
      <c r="T2" s="289" t="s">
        <v>168</v>
      </c>
      <c r="U2" s="289" t="s">
        <v>169</v>
      </c>
      <c r="V2" s="289" t="s">
        <v>170</v>
      </c>
      <c r="W2" s="276" t="s">
        <v>175</v>
      </c>
    </row>
    <row r="3" spans="1:24" ht="26.1" customHeight="1" thickBot="1" x14ac:dyDescent="0.25">
      <c r="A3" s="75"/>
      <c r="B3" s="162"/>
      <c r="C3" s="162"/>
      <c r="D3" s="75"/>
      <c r="E3" s="224" t="s">
        <v>178</v>
      </c>
      <c r="G3" s="244">
        <v>14</v>
      </c>
      <c r="I3" s="288"/>
      <c r="J3" s="315"/>
      <c r="K3" s="290"/>
      <c r="L3" s="293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77"/>
      <c r="X3" s="247"/>
    </row>
    <row r="4" spans="1:24" s="91" customFormat="1" ht="9" customHeight="1" thickBot="1" x14ac:dyDescent="0.25">
      <c r="A4" s="278" t="s">
        <v>176</v>
      </c>
      <c r="B4" s="279"/>
      <c r="C4" s="279"/>
      <c r="D4" s="279"/>
      <c r="E4" s="280"/>
      <c r="F4" s="91">
        <v>1</v>
      </c>
      <c r="G4" s="156" t="s">
        <v>224</v>
      </c>
      <c r="H4" s="246"/>
      <c r="I4" s="288"/>
      <c r="J4" s="315"/>
      <c r="K4" s="290"/>
      <c r="L4" s="293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77"/>
    </row>
    <row r="5" spans="1:24" s="93" customFormat="1" ht="10.5" customHeight="1" thickBot="1" x14ac:dyDescent="0.3">
      <c r="A5" s="163"/>
      <c r="B5" s="164" t="s">
        <v>0</v>
      </c>
      <c r="C5" s="164" t="s">
        <v>1</v>
      </c>
      <c r="D5" s="165" t="s">
        <v>2</v>
      </c>
      <c r="E5" s="165" t="s">
        <v>3</v>
      </c>
      <c r="F5" s="93">
        <v>2</v>
      </c>
      <c r="G5" s="157" t="s">
        <v>227</v>
      </c>
      <c r="H5" s="245"/>
      <c r="I5" s="288"/>
      <c r="J5" s="315"/>
      <c r="K5" s="291"/>
      <c r="L5" s="294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77"/>
    </row>
    <row r="6" spans="1:24" s="93" customFormat="1" ht="10.5" customHeight="1" thickBot="1" x14ac:dyDescent="0.3">
      <c r="A6" s="308" t="s">
        <v>4</v>
      </c>
      <c r="B6" s="166">
        <v>0.38541666666666669</v>
      </c>
      <c r="C6" s="170" t="str">
        <f>IF(G$2=Çağrı!F5,Çağrı!C5,IF(G$2=Çağrı!L5,Çağrı!I5,IF(G$2=Muhasebe!F5,Muhasebe!C5,IF(G$2=Muhasebe!L5,Muhasebe!I5,IF(G$2=Banka!F5,Banka!C5,IF(G$2=Banka!L5,Banka!I5,IF(G$2=SosGüv!F5,SosGüv!C5,IF(G$2=SosGüv!L5,SosGüv!I5,IF(G$2=BilProg!F5,BilProg!C5,IF(G$2=BilProg!L5,BilProg!I5,IF(G$2=BilGüv!F5,BilGüv!C5,IF(G$2=BilGüv!L5,BilGüv!I5," "))))))))))))</f>
        <v>BGP226</v>
      </c>
      <c r="D6" s="168" t="str">
        <f>IF(G$2=Çağrı!F5,Çağrı!D5,IF(G$2=Çağrı!L5,Çağrı!J5,IF(G$2=Muhasebe!F5,Muhasebe!D5,IF(G$2=Muhasebe!L5,Muhasebe!J5,IF(G$2=Banka!F5,Banka!D5,IF(G$2=Banka!L5,Banka!J5,IF(G$2=SosGüv!F5,SosGüv!D5,IF(G$2=SosGüv!L5,SosGüv!J5,IF(G$2=BilProg!F5,BilProg!D5,IF(G$2=BilProg!L5,BilProg!J5,IF(G$2=BilGüv!F5,BilGüv!D5,IF(G$2=BilGüv!L5,BilGüv!J5," "))))))))))))</f>
        <v>Bilgisayar Ağlarının Programlanması</v>
      </c>
      <c r="E6" s="168" t="str">
        <f>IF(G$2=Çağrı!F5,Çağrı!E5,IF(G$2=Çağrı!L5,Çağrı!K5,IF(G$2=Muhasebe!F5,Muhasebe!E5,IF(G$2=Muhasebe!L5,Muhasebe!K5,IF(G$2=Banka!F5,Banka!E5,IF(G$2=Banka!L5,Banka!K5,IF(G$2=SosGüv!F5,SosGüv!E5,IF(G$2=SosGüv!L5,SosGüv!K5,IF(G$2=BilProg!F5,BilProg!E5,IF(G$2=BilProg!L5,BilProg!K5,IF(G$2=BilGüv!F5,BilGüv!E5,IF(G$2=BilGüv!L5,BilGüv!K5," "))))))))))))</f>
        <v>Öğr. Gör. Dr. Hakan Can ALTUNAY</v>
      </c>
      <c r="F6" s="93">
        <v>3</v>
      </c>
      <c r="G6" s="157" t="s">
        <v>217</v>
      </c>
      <c r="H6" s="248" t="str">
        <f>W6</f>
        <v xml:space="preserve"> </v>
      </c>
      <c r="I6" s="295" t="s">
        <v>4</v>
      </c>
      <c r="J6" s="100">
        <v>0.38541666666666669</v>
      </c>
      <c r="K6" s="97" t="str">
        <f>IF($G$2=Çağrı!F5,1," ")</f>
        <v xml:space="preserve"> </v>
      </c>
      <c r="L6" s="97" t="str">
        <f>IF($G$2=Çağrı!L5,1," ")</f>
        <v xml:space="preserve"> </v>
      </c>
      <c r="M6" s="97" t="str">
        <f>IF($G$2=Muhasebe!F5,1," ")</f>
        <v xml:space="preserve"> </v>
      </c>
      <c r="N6" s="97" t="str">
        <f>IF($G$2=Muhasebe!L5,1," ")</f>
        <v xml:space="preserve"> </v>
      </c>
      <c r="O6" s="101" t="str">
        <f>IF($G$2=Banka!F5,1," ")</f>
        <v xml:space="preserve"> </v>
      </c>
      <c r="P6" s="101" t="str">
        <f>IF($G$2=Banka!L5,1," ")</f>
        <v xml:space="preserve"> </v>
      </c>
      <c r="Q6" s="101" t="str">
        <f>IF($G$2=BilProg!F5,1," ")</f>
        <v xml:space="preserve"> </v>
      </c>
      <c r="R6" s="101" t="str">
        <f>IF($G$2=BilProg!L5,1," ")</f>
        <v xml:space="preserve"> </v>
      </c>
      <c r="S6" s="97" t="str">
        <f>IF($G$2=BilGüv!F5,1," ")</f>
        <v xml:space="preserve"> </v>
      </c>
      <c r="T6" s="97" t="str">
        <f>IF($L$2=BilGüv!L5,1," ")</f>
        <v xml:space="preserve"> </v>
      </c>
      <c r="U6" s="101" t="str">
        <f>IF($G$2=SosGüv!F5,1," ")</f>
        <v xml:space="preserve"> </v>
      </c>
      <c r="V6" s="101" t="str">
        <f>IF($L$2=SosGüv!L5,1," ")</f>
        <v xml:space="preserve"> </v>
      </c>
      <c r="W6" s="102" t="str">
        <f>IF(SUM(K6:T6)&gt;1,"Çakışma Var"," ")</f>
        <v xml:space="preserve"> </v>
      </c>
    </row>
    <row r="7" spans="1:24" s="93" customFormat="1" ht="10.5" customHeight="1" thickBot="1" x14ac:dyDescent="0.3">
      <c r="A7" s="309"/>
      <c r="B7" s="169">
        <v>0.42708333333333331</v>
      </c>
      <c r="C7" s="170" t="str">
        <f>IF(G$2=Çağrı!F6,Çağrı!C6,IF(G$2=Çağrı!L6,Çağrı!I6,IF(G$2=Muhasebe!F6,Muhasebe!C6,IF(G$2=Muhasebe!L6,Muhasebe!I6,IF(G$2=Banka!F6,Banka!C6,IF(G$2=Banka!L6,Banka!I6,IF(G$2=SosGüv!F6,SosGüv!C6,IF(G$2=SosGüv!L6,SosGüv!I6,IF(G$2=BilProg!F6,BilProg!C6,IF(G$2=BilProg!L6,BilProg!I6,IF(G$2=BilGüv!F6,BilGüv!C6,IF(G$2=BilGüv!L6,BilGüv!I6," "))))))))))))</f>
        <v>BGP226</v>
      </c>
      <c r="D7" s="171" t="str">
        <f>IF(G$2=Çağrı!F6,Çağrı!D6,IF(G$2=Çağrı!L6,Çağrı!J6,IF(G$2=Muhasebe!F6,Muhasebe!D6,IF(G$2=Muhasebe!L6,Muhasebe!J6,IF(G$2=Banka!F6,Banka!D6,IF(G$2=Banka!L6,Banka!J6,IF(G$2=SosGüv!F6,SosGüv!D6,IF(G$2=SosGüv!L6,SosGüv!J6,IF(G$2=BilProg!F6,BilProg!D6,IF(G$2=BilProg!L6,BilProg!J6,IF(G$2=BilGüv!F6,BilGüv!D6,IF(G$2=BilGüv!L6,BilGüv!J6," "))))))))))))</f>
        <v>Bilgisayar Ağlarının Programlanması</v>
      </c>
      <c r="E7" s="171" t="str">
        <f>IF(G$2=Çağrı!F6,Çağrı!E6,IF(G$2=Çağrı!L6,Çağrı!K6,IF(G$2=Muhasebe!F6,Muhasebe!E6,IF(G$2=Muhasebe!L6,Muhasebe!K6,IF(G$2=Banka!F6,Banka!E6,IF(G$2=Banka!L6,Banka!K6,IF(G$2=SosGüv!F6,SosGüv!E6,IF(G$2=SosGüv!L6,SosGüv!K6,IF(G$2=BilProg!F6,BilProg!E6,IF(G$2=BilProg!L6,BilProg!K6,IF(G$2=BilGüv!F6,BilGüv!E6,IF(G$2=BilGüv!L6,BilGüv!K6," "))))))))))))</f>
        <v>Öğr. Gör. Dr. Hakan Can ALTUNAY</v>
      </c>
      <c r="F7" s="93">
        <v>4</v>
      </c>
      <c r="G7" s="158" t="s">
        <v>228</v>
      </c>
      <c r="H7" s="248" t="str">
        <f t="shared" ref="H7:H45" si="0">W7</f>
        <v xml:space="preserve"> </v>
      </c>
      <c r="I7" s="296"/>
      <c r="J7" s="108">
        <v>0.42708333333333331</v>
      </c>
      <c r="K7" s="97" t="str">
        <f>IF($G$2=Çağrı!F6,1," ")</f>
        <v xml:space="preserve"> </v>
      </c>
      <c r="L7" s="97" t="str">
        <f>IF($G$2=Çağrı!L6,1," ")</f>
        <v xml:space="preserve"> </v>
      </c>
      <c r="M7" s="97" t="str">
        <f>IF($G$2=Muhasebe!F6,1," ")</f>
        <v xml:space="preserve"> </v>
      </c>
      <c r="N7" s="97" t="str">
        <f>IF($G$2=Muhasebe!L6,1," ")</f>
        <v xml:space="preserve"> </v>
      </c>
      <c r="O7" s="101" t="str">
        <f>IF($G$2=Banka!F6,1," ")</f>
        <v xml:space="preserve"> </v>
      </c>
      <c r="P7" s="101" t="str">
        <f>IF($G$2=Banka!L6,1," ")</f>
        <v xml:space="preserve"> </v>
      </c>
      <c r="Q7" s="101" t="str">
        <f>IF($G$2=BilProg!F6,1," ")</f>
        <v xml:space="preserve"> </v>
      </c>
      <c r="R7" s="101" t="str">
        <f>IF($G$2=BilProg!L6,1," ")</f>
        <v xml:space="preserve"> </v>
      </c>
      <c r="S7" s="97" t="str">
        <f>IF($G$2=BilGüv!F6,1," ")</f>
        <v xml:space="preserve"> </v>
      </c>
      <c r="T7" s="97" t="str">
        <f>IF($L$2=BilGüv!L6,1," ")</f>
        <v xml:space="preserve"> </v>
      </c>
      <c r="U7" s="101" t="str">
        <f>IF($G$2=SosGüv!F6,1," ")</f>
        <v xml:space="preserve"> </v>
      </c>
      <c r="V7" s="101" t="str">
        <f>IF($L$2=SosGüv!L6,1," ")</f>
        <v xml:space="preserve"> </v>
      </c>
      <c r="W7" s="102" t="str">
        <f t="shared" ref="W7:W45" si="1">IF(SUM(K7:T7)&gt;1,"Çakışma Var"," ")</f>
        <v xml:space="preserve"> </v>
      </c>
    </row>
    <row r="8" spans="1:24" s="93" customFormat="1" ht="10.5" customHeight="1" thickBot="1" x14ac:dyDescent="0.3">
      <c r="A8" s="309"/>
      <c r="B8" s="169">
        <v>0.46875</v>
      </c>
      <c r="C8" s="170" t="str">
        <f>IF(G$2=Çağrı!F7,Çağrı!C7,IF(G$2=Çağrı!L7,Çağrı!I7,IF(G$2=Muhasebe!F7,Muhasebe!C7,IF(G$2=Muhasebe!L7,Muhasebe!I7,IF(G$2=Banka!F7,Banka!C7,IF(G$2=Banka!L7,Banka!I7,IF(G$2=SosGüv!F7,SosGüv!C7,IF(G$2=SosGüv!L7,SosGüv!I7,IF(G$2=BilProg!F7,BilProg!C7,IF(G$2=BilProg!L7,BilProg!I7,IF(G$2=BilGüv!F7,BilGüv!C7,IF(G$2=BilGüv!L7,BilGüv!I7," "))))))))))))</f>
        <v>BGP226</v>
      </c>
      <c r="D8" s="171" t="str">
        <f>IF(G$2=Çağrı!F7,Çağrı!D7,IF(G$2=Çağrı!L7,Çağrı!J7,IF(G$2=Muhasebe!F7,Muhasebe!D7,IF(G$2=Muhasebe!L7,Muhasebe!J7,IF(G$2=Banka!F7,Banka!D7,IF(G$2=Banka!L7,Banka!J7,IF(G$2=SosGüv!F7,SosGüv!D7,IF(G$2=SosGüv!L7,SosGüv!J7,IF(G$2=BilProg!F7,BilProg!D7,IF(G$2=BilProg!L7,BilProg!J7,IF(G$2=BilGüv!F7,BilGüv!D7,IF(G$2=BilGüv!L7,BilGüv!J7," "))))))))))))</f>
        <v>Bilgisayar Ağlarının Programlanması</v>
      </c>
      <c r="E8" s="171" t="str">
        <f>IF(G$2=Çağrı!F7,Çağrı!E7,IF(G$2=Çağrı!L7,Çağrı!K7,IF(G$2=Muhasebe!F7,Muhasebe!E7,IF(G$2=Muhasebe!L7,Muhasebe!K7,IF(G$2=Banka!F7,Banka!E7,IF(G$2=Banka!L7,Banka!K7,IF(G$2=SosGüv!F7,SosGüv!E7,IF(G$2=SosGüv!L7,SosGüv!K7,IF(G$2=BilProg!F7,BilProg!E7,IF(G$2=BilProg!L7,BilProg!K7,IF(G$2=BilGüv!F7,BilGüv!E7,IF(G$2=BilGüv!L7,BilGüv!K7," "))))))))))))</f>
        <v>Öğr. Gör. Dr. Hakan Can ALTUNAY</v>
      </c>
      <c r="F8" s="94">
        <v>5</v>
      </c>
      <c r="G8" s="157" t="s">
        <v>229</v>
      </c>
      <c r="H8" s="248" t="str">
        <f t="shared" si="0"/>
        <v xml:space="preserve"> </v>
      </c>
      <c r="I8" s="296"/>
      <c r="J8" s="113">
        <v>0.46875</v>
      </c>
      <c r="K8" s="97" t="str">
        <f>IF($G$2=Çağrı!F7,1," ")</f>
        <v xml:space="preserve"> </v>
      </c>
      <c r="L8" s="97" t="str">
        <f>IF($G$2=Çağrı!L7,1," ")</f>
        <v xml:space="preserve"> </v>
      </c>
      <c r="M8" s="97" t="str">
        <f>IF($G$2=Muhasebe!F7,1," ")</f>
        <v xml:space="preserve"> </v>
      </c>
      <c r="N8" s="97" t="str">
        <f>IF($G$2=Muhasebe!L7,1," ")</f>
        <v xml:space="preserve"> </v>
      </c>
      <c r="O8" s="101" t="str">
        <f>IF($G$2=Banka!F7,1," ")</f>
        <v xml:space="preserve"> </v>
      </c>
      <c r="P8" s="101" t="str">
        <f>IF($G$2=Banka!L7,1," ")</f>
        <v xml:space="preserve"> </v>
      </c>
      <c r="Q8" s="101" t="str">
        <f>IF($G$2=BilProg!F7,1," ")</f>
        <v xml:space="preserve"> </v>
      </c>
      <c r="R8" s="101" t="str">
        <f>IF($G$2=BilProg!L7,1," ")</f>
        <v xml:space="preserve"> </v>
      </c>
      <c r="S8" s="97" t="str">
        <f>IF($G$2=BilGüv!F7,1," ")</f>
        <v xml:space="preserve"> </v>
      </c>
      <c r="T8" s="97" t="str">
        <f>IF($L$2=BilGüv!L7,1," ")</f>
        <v xml:space="preserve"> </v>
      </c>
      <c r="U8" s="101" t="str">
        <f>IF($G$2=SosGüv!F7,1," ")</f>
        <v xml:space="preserve"> </v>
      </c>
      <c r="V8" s="101" t="str">
        <f>IF($L$2=SosGüv!L7,1," ")</f>
        <v xml:space="preserve"> </v>
      </c>
      <c r="W8" s="102" t="str">
        <f t="shared" si="1"/>
        <v xml:space="preserve"> </v>
      </c>
    </row>
    <row r="9" spans="1:24" s="93" customFormat="1" ht="10.5" customHeight="1" thickBot="1" x14ac:dyDescent="0.3">
      <c r="A9" s="309"/>
      <c r="B9" s="169">
        <v>0.5</v>
      </c>
      <c r="C9" s="170" t="str">
        <f>IF(G$2=Çağrı!F8,Çağrı!C8,IF(G$2=Çağrı!L8,Çağrı!I8,IF(G$2=Muhasebe!F8,Muhasebe!C8,IF(G$2=Muhasebe!L8,Muhasebe!I8,IF(G$2=Banka!F8,Banka!C8,IF(G$2=Banka!L8,Banka!I8,IF(G$2=SosGüv!F8,SosGüv!C8,IF(G$2=SosGüv!L8,SosGüv!I8,IF(G$2=BilProg!F8,BilProg!C8,IF(G$2=BilProg!L8,BilProg!I8,IF(G$2=BilGüv!F8,BilGüv!C8,IF(G$2=BilGüv!L8,BilGüv!I8," "))))))))))))</f>
        <v xml:space="preserve"> </v>
      </c>
      <c r="D9" s="171" t="str">
        <f>IF(G$2=Çağrı!F8,Çağrı!D8,IF(G$2=Çağrı!L8,Çağrı!J8,IF(G$2=Muhasebe!F8,Muhasebe!D8,IF(G$2=Muhasebe!L8,Muhasebe!J8,IF(G$2=Banka!F8,Banka!D8,IF(G$2=Banka!L8,Banka!J8,IF(G$2=SosGüv!F8,SosGüv!D8,IF(G$2=SosGüv!L8,SosGüv!J8,IF(G$2=BilProg!F8,BilProg!D8,IF(G$2=BilProg!L8,BilProg!J8,IF(G$2=BilGüv!F8,BilGüv!D8,IF(G$2=BilGüv!L8,BilGüv!J8," "))))))))))))</f>
        <v xml:space="preserve"> </v>
      </c>
      <c r="E9" s="171" t="str">
        <f>IF(G$2=Çağrı!F8,Çağrı!E8,IF(G$2=Çağrı!L8,Çağrı!K8,IF(G$2=Muhasebe!F8,Muhasebe!E8,IF(G$2=Muhasebe!L8,Muhasebe!K8,IF(G$2=Banka!F8,Banka!E8,IF(G$2=Banka!L8,Banka!K8,IF(G$2=SosGüv!F8,SosGüv!E8,IF(G$2=SosGüv!L8,SosGüv!K8,IF(G$2=BilProg!F8,BilProg!E8,IF(G$2=BilProg!L8,BilProg!K8,IF(G$2=BilGüv!F8,BilGüv!E8,IF(G$2=BilGüv!L8,BilGüv!K8," "))))))))))))</f>
        <v xml:space="preserve"> </v>
      </c>
      <c r="F9" s="93">
        <v>6</v>
      </c>
      <c r="G9" s="157" t="s">
        <v>226</v>
      </c>
      <c r="H9" s="248" t="str">
        <f t="shared" si="0"/>
        <v xml:space="preserve"> </v>
      </c>
      <c r="I9" s="296"/>
      <c r="J9" s="108"/>
      <c r="K9" s="97" t="str">
        <f>IF($G$2=Çağrı!F8,1," ")</f>
        <v xml:space="preserve"> </v>
      </c>
      <c r="L9" s="97" t="str">
        <f>IF($G$2=Çağrı!L8,1," ")</f>
        <v xml:space="preserve"> </v>
      </c>
      <c r="M9" s="97" t="str">
        <f>IF($G$2=Muhasebe!F8,1," ")</f>
        <v xml:space="preserve"> </v>
      </c>
      <c r="N9" s="97" t="str">
        <f>IF($G$2=Muhasebe!L8,1," ")</f>
        <v xml:space="preserve"> </v>
      </c>
      <c r="O9" s="101" t="str">
        <f>IF($G$2=Banka!F8,1," ")</f>
        <v xml:space="preserve"> </v>
      </c>
      <c r="P9" s="101" t="str">
        <f>IF($G$2=Banka!L8,1," ")</f>
        <v xml:space="preserve"> </v>
      </c>
      <c r="Q9" s="101" t="str">
        <f>IF($G$2=BilProg!F8,1," ")</f>
        <v xml:space="preserve"> </v>
      </c>
      <c r="R9" s="101" t="str">
        <f>IF($G$2=BilProg!L8,1," ")</f>
        <v xml:space="preserve"> </v>
      </c>
      <c r="S9" s="97" t="str">
        <f>IF($G$2=BilGüv!F8,1," ")</f>
        <v xml:space="preserve"> </v>
      </c>
      <c r="T9" s="97" t="str">
        <f>IF($L$2=BilGüv!L8,1," ")</f>
        <v xml:space="preserve"> </v>
      </c>
      <c r="U9" s="101" t="str">
        <f>IF($G$2=SosGüv!F8,1," ")</f>
        <v xml:space="preserve"> </v>
      </c>
      <c r="V9" s="101" t="str">
        <f>IF($L$2=SosGüv!L8,1," ")</f>
        <v xml:space="preserve"> </v>
      </c>
      <c r="W9" s="102" t="str">
        <f t="shared" si="1"/>
        <v xml:space="preserve"> </v>
      </c>
    </row>
    <row r="10" spans="1:24" s="93" customFormat="1" ht="10.5" customHeight="1" thickBot="1" x14ac:dyDescent="0.3">
      <c r="A10" s="309"/>
      <c r="B10" s="169">
        <v>0.54166666666666663</v>
      </c>
      <c r="C10" s="170" t="str">
        <f>IF(G$2=Çağrı!F9,Çağrı!C9,IF(G$2=Çağrı!L9,Çağrı!I9,IF(G$2=Muhasebe!F9,Muhasebe!C9,IF(G$2=Muhasebe!L9,Muhasebe!I9,IF(G$2=Banka!F9,Banka!C9,IF(G$2=Banka!L9,Banka!I9,IF(G$2=SosGüv!F9,SosGüv!C9,IF(G$2=SosGüv!L9,SosGüv!I9,IF(G$2=BilProg!F9,BilProg!C9,IF(G$2=BilProg!L9,BilProg!I9,IF(G$2=BilGüv!F9,BilGüv!C9,IF(G$2=BilGüv!L9,BilGüv!I9," "))))))))))))</f>
        <v>ÇHM240</v>
      </c>
      <c r="D10" s="171" t="str">
        <f>IF(G$2=Çağrı!F9,Çağrı!D9,IF(G$2=Çağrı!L9,Çağrı!J9,IF(G$2=Muhasebe!F9,Muhasebe!D9,IF(G$2=Muhasebe!L9,Muhasebe!J9,IF(G$2=Banka!F9,Banka!D9,IF(G$2=Banka!L9,Banka!J9,IF(G$2=SosGüv!F9,SosGüv!D9,IF(G$2=SosGüv!L9,SosGüv!J9,IF(G$2=BilProg!F9,BilProg!D9,IF(G$2=BilProg!L9,BilProg!J9,IF(G$2=BilGüv!F9,BilGüv!D9,IF(G$2=BilGüv!L9,BilGüv!J9," "))))))))))))</f>
        <v>Girişimcilik ve Yenilikçilik</v>
      </c>
      <c r="E10" s="171" t="str">
        <f>IF(G$2=Çağrı!F9,Çağrı!E9,IF(G$2=Çağrı!L9,Çağrı!K9,IF(G$2=Muhasebe!F9,Muhasebe!E9,IF(G$2=Muhasebe!L9,Muhasebe!K9,IF(G$2=Banka!F9,Banka!E9,IF(G$2=Banka!L9,Banka!K9,IF(G$2=SosGüv!F9,SosGüv!E9,IF(G$2=SosGüv!L9,SosGüv!K9,IF(G$2=BilProg!F9,BilProg!E9,IF(G$2=BilProg!L9,BilProg!K9,IF(G$2=BilGüv!F9,BilGüv!E9,IF(G$2=BilGüv!L9,BilGüv!K9," "))))))))))))</f>
        <v>Öğr. Gör. Neslihan YONDEMİR ÇALIŞKAN</v>
      </c>
      <c r="F10" s="93">
        <v>7</v>
      </c>
      <c r="G10" s="157" t="s">
        <v>230</v>
      </c>
      <c r="H10" s="248" t="str">
        <f t="shared" si="0"/>
        <v xml:space="preserve"> </v>
      </c>
      <c r="I10" s="296"/>
      <c r="J10" s="113">
        <v>0.54166666666666663</v>
      </c>
      <c r="K10" s="97" t="str">
        <f>IF($G$2=Çağrı!F9,1," ")</f>
        <v xml:space="preserve"> </v>
      </c>
      <c r="L10" s="97">
        <f>IF($G$2=Çağrı!L9,1," ")</f>
        <v>1</v>
      </c>
      <c r="M10" s="97" t="str">
        <f>IF($G$2=Muhasebe!F9,1," ")</f>
        <v xml:space="preserve"> </v>
      </c>
      <c r="N10" s="97" t="str">
        <f>IF($G$2=Muhasebe!L9,1," ")</f>
        <v xml:space="preserve"> </v>
      </c>
      <c r="O10" s="101" t="str">
        <f>IF($G$2=Banka!F9,1," ")</f>
        <v xml:space="preserve"> </v>
      </c>
      <c r="P10" s="101" t="str">
        <f>IF($G$2=Banka!L9,1," ")</f>
        <v xml:space="preserve"> </v>
      </c>
      <c r="Q10" s="101" t="str">
        <f>IF($G$2=BilProg!F9,1," ")</f>
        <v xml:space="preserve"> </v>
      </c>
      <c r="R10" s="101" t="str">
        <f>IF($G$2=BilProg!L9,1," ")</f>
        <v xml:space="preserve"> </v>
      </c>
      <c r="S10" s="97" t="str">
        <f>IF($G$2=BilGüv!F9,1," ")</f>
        <v xml:space="preserve"> </v>
      </c>
      <c r="T10" s="97" t="str">
        <f>IF($L$2=BilGüv!L9,1," ")</f>
        <v xml:space="preserve"> </v>
      </c>
      <c r="U10" s="101" t="str">
        <f>IF($G$2=SosGüv!F9,1," ")</f>
        <v xml:space="preserve"> </v>
      </c>
      <c r="V10" s="101" t="str">
        <f>IF($L$2=SosGüv!L9,1," ")</f>
        <v xml:space="preserve"> </v>
      </c>
      <c r="W10" s="102" t="str">
        <f t="shared" si="1"/>
        <v xml:space="preserve"> </v>
      </c>
    </row>
    <row r="11" spans="1:24" s="93" customFormat="1" ht="10.5" customHeight="1" thickBot="1" x14ac:dyDescent="0.3">
      <c r="A11" s="309"/>
      <c r="B11" s="169">
        <v>0.58333333333333337</v>
      </c>
      <c r="C11" s="170" t="str">
        <f>IF(G$2=Çağrı!F10,Çağrı!C10,IF(G$2=Çağrı!L10,Çağrı!I10,IF(G$2=Muhasebe!F10,Muhasebe!C10,IF(G$2=Muhasebe!L10,Muhasebe!I10,IF(G$2=Banka!F10,Banka!C10,IF(G$2=Banka!L10,Banka!I10,IF(G$2=SosGüv!F10,SosGüv!C10,IF(G$2=SosGüv!L10,SosGüv!I10,IF(G$2=BilProg!F10,BilProg!C10,IF(G$2=BilProg!L10,BilProg!I10,IF(G$2=BilGüv!F10,BilGüv!C10,IF(G$2=BilGüv!L10,BilGüv!I10," "))))))))))))</f>
        <v>ÇHM240</v>
      </c>
      <c r="D11" s="171" t="str">
        <f>IF(G$2=Çağrı!F10,Çağrı!D10,IF(G$2=Çağrı!L10,Çağrı!J10,IF(G$2=Muhasebe!F10,Muhasebe!D10,IF(G$2=Muhasebe!L10,Muhasebe!J10,IF(G$2=Banka!F10,Banka!D10,IF(G$2=Banka!L10,Banka!J10,IF(G$2=SosGüv!F10,SosGüv!D10,IF(G$2=SosGüv!L10,SosGüv!J10,IF(G$2=BilProg!F10,BilProg!D10,IF(G$2=BilProg!L10,BilProg!J10,IF(G$2=BilGüv!F10,BilGüv!D10,IF(G$2=BilGüv!L10,BilGüv!J10," "))))))))))))</f>
        <v>Girişimcilik ve Yenilikçilik</v>
      </c>
      <c r="E11" s="171" t="str">
        <f>IF(G$2=Çağrı!F10,Çağrı!E10,IF(G$2=Çağrı!L10,Çağrı!K10,IF(G$2=Muhasebe!F10,Muhasebe!E10,IF(G$2=Muhasebe!L10,Muhasebe!K10,IF(G$2=Banka!F10,Banka!E10,IF(G$2=Banka!L10,Banka!K10,IF(G$2=SosGüv!F10,SosGüv!E10,IF(G$2=SosGüv!L10,SosGüv!K10,IF(G$2=BilProg!F10,BilProg!E10,IF(G$2=BilProg!L10,BilProg!K10,IF(G$2=BilGüv!F10,BilGüv!E10,IF(G$2=BilGüv!L10,BilGüv!K10," "))))))))))))</f>
        <v>Öğr. Gör. Neslihan YONDEMİR ÇALIŞKAN</v>
      </c>
      <c r="F11" s="93">
        <v>8</v>
      </c>
      <c r="G11" s="157" t="s">
        <v>221</v>
      </c>
      <c r="H11" s="248" t="str">
        <f t="shared" si="0"/>
        <v xml:space="preserve"> </v>
      </c>
      <c r="I11" s="296"/>
      <c r="J11" s="108">
        <v>0.58333333333333337</v>
      </c>
      <c r="K11" s="97" t="str">
        <f>IF($G$2=Çağrı!F10,1," ")</f>
        <v xml:space="preserve"> </v>
      </c>
      <c r="L11" s="97">
        <f>IF($G$2=Çağrı!L10,1," ")</f>
        <v>1</v>
      </c>
      <c r="M11" s="97" t="str">
        <f>IF($G$2=Muhasebe!F10,1," ")</f>
        <v xml:space="preserve"> </v>
      </c>
      <c r="N11" s="97" t="str">
        <f>IF($G$2=Muhasebe!L10,1," ")</f>
        <v xml:space="preserve"> </v>
      </c>
      <c r="O11" s="101" t="str">
        <f>IF($G$2=Banka!F10,1," ")</f>
        <v xml:space="preserve"> </v>
      </c>
      <c r="P11" s="101" t="str">
        <f>IF($G$2=Banka!L10,1," ")</f>
        <v xml:space="preserve"> </v>
      </c>
      <c r="Q11" s="101" t="str">
        <f>IF($G$2=BilProg!F10,1," ")</f>
        <v xml:space="preserve"> </v>
      </c>
      <c r="R11" s="101" t="str">
        <f>IF($G$2=BilProg!L10,1," ")</f>
        <v xml:space="preserve"> </v>
      </c>
      <c r="S11" s="97" t="str">
        <f>IF($G$2=BilGüv!F10,1," ")</f>
        <v xml:space="preserve"> </v>
      </c>
      <c r="T11" s="97" t="str">
        <f>IF($L$2=BilGüv!L10,1," ")</f>
        <v xml:space="preserve"> </v>
      </c>
      <c r="U11" s="101" t="str">
        <f>IF($G$2=SosGüv!F10,1," ")</f>
        <v xml:space="preserve"> </v>
      </c>
      <c r="V11" s="101" t="str">
        <f>IF($L$2=SosGüv!L10,1," ")</f>
        <v xml:space="preserve"> </v>
      </c>
      <c r="W11" s="102" t="str">
        <f t="shared" si="1"/>
        <v xml:space="preserve"> </v>
      </c>
    </row>
    <row r="12" spans="1:24" s="93" customFormat="1" ht="10.5" customHeight="1" thickBot="1" x14ac:dyDescent="0.3">
      <c r="A12" s="309"/>
      <c r="B12" s="169">
        <v>0.625</v>
      </c>
      <c r="C12" s="170" t="str">
        <f>IF(G$2=Çağrı!F11,Çağrı!C11,IF(G$2=Çağrı!L11,Çağrı!I11,IF(G$2=Muhasebe!F11,Muhasebe!C11,IF(G$2=Muhasebe!L11,Muhasebe!I11,IF(G$2=Banka!F11,Banka!C11,IF(G$2=Banka!L11,Banka!I11,IF(G$2=SosGüv!F11,SosGüv!C11,IF(G$2=SosGüv!L11,SosGüv!I11,IF(G$2=BilProg!F11,BilProg!C11,IF(G$2=BilProg!L11,BilProg!I11,IF(G$2=BilGüv!F11,BilGüv!C11,IF(G$2=BilGüv!L11,BilGüv!I11," "))))))))))))</f>
        <v xml:space="preserve"> </v>
      </c>
      <c r="D12" s="171" t="str">
        <f>IF(G$2=Çağrı!F11,Çağrı!D11,IF(G$2=Çağrı!L11,Çağrı!J11,IF(G$2=Muhasebe!F11,Muhasebe!D11,IF(G$2=Muhasebe!L11,Muhasebe!J11,IF(G$2=Banka!F11,Banka!D11,IF(G$2=Banka!L11,Banka!J11,IF(G$2=SosGüv!F11,SosGüv!D11,IF(G$2=SosGüv!L11,SosGüv!J11,IF(G$2=BilProg!F11,BilProg!D11,IF(G$2=BilProg!L11,BilProg!J11,IF(G$2=BilGüv!F11,BilGüv!D11,IF(G$2=BilGüv!L11,BilGüv!J11," "))))))))))))</f>
        <v xml:space="preserve"> </v>
      </c>
      <c r="E12" s="171" t="str">
        <f>IF(G$2=Çağrı!F11,Çağrı!E11,IF(G$2=Çağrı!L11,Çağrı!K11,IF(G$2=Muhasebe!F11,Muhasebe!E11,IF(G$2=Muhasebe!L11,Muhasebe!K11,IF(G$2=Banka!F11,Banka!E11,IF(G$2=Banka!L11,Banka!K11,IF(G$2=SosGüv!F11,SosGüv!E11,IF(G$2=SosGüv!L11,SosGüv!K11,IF(G$2=BilProg!F11,BilProg!E11,IF(G$2=BilProg!L11,BilProg!K11,IF(G$2=BilGüv!F11,BilGüv!E11,IF(G$2=BilGüv!L11,BilGüv!K11," "))))))))))))</f>
        <v xml:space="preserve"> </v>
      </c>
      <c r="F12" s="94">
        <v>9</v>
      </c>
      <c r="G12" s="157" t="s">
        <v>231</v>
      </c>
      <c r="H12" s="248" t="str">
        <f t="shared" si="0"/>
        <v xml:space="preserve"> </v>
      </c>
      <c r="I12" s="296"/>
      <c r="J12" s="113">
        <v>0.625</v>
      </c>
      <c r="K12" s="97" t="str">
        <f>IF($G$2=Çağrı!F11,1," ")</f>
        <v xml:space="preserve"> </v>
      </c>
      <c r="L12" s="97" t="str">
        <f>IF($G$2=Çağrı!L11,1," ")</f>
        <v xml:space="preserve"> </v>
      </c>
      <c r="M12" s="97" t="str">
        <f>IF($G$2=Muhasebe!F11,1," ")</f>
        <v xml:space="preserve"> </v>
      </c>
      <c r="N12" s="97" t="str">
        <f>IF($G$2=Muhasebe!L11,1," ")</f>
        <v xml:space="preserve"> </v>
      </c>
      <c r="O12" s="101" t="str">
        <f>IF($G$2=Banka!F11,1," ")</f>
        <v xml:space="preserve"> </v>
      </c>
      <c r="P12" s="101" t="str">
        <f>IF($G$2=Banka!L11,1," ")</f>
        <v xml:space="preserve"> </v>
      </c>
      <c r="Q12" s="101" t="str">
        <f>IF($G$2=BilProg!F11,1," ")</f>
        <v xml:space="preserve"> </v>
      </c>
      <c r="R12" s="101" t="str">
        <f>IF($G$2=BilProg!L11,1," ")</f>
        <v xml:space="preserve"> </v>
      </c>
      <c r="S12" s="97" t="str">
        <f>IF($G$2=BilGüv!F11,1," ")</f>
        <v xml:space="preserve"> </v>
      </c>
      <c r="T12" s="97" t="str">
        <f>IF($L$2=BilGüv!L11,1," ")</f>
        <v xml:space="preserve"> </v>
      </c>
      <c r="U12" s="101" t="str">
        <f>IF($G$2=SosGüv!F11,1," ")</f>
        <v xml:space="preserve"> </v>
      </c>
      <c r="V12" s="101" t="str">
        <f>IF($L$2=SosGüv!L11,1," ")</f>
        <v xml:space="preserve"> </v>
      </c>
      <c r="W12" s="102" t="str">
        <f t="shared" si="1"/>
        <v xml:space="preserve"> </v>
      </c>
    </row>
    <row r="13" spans="1:24" s="93" customFormat="1" ht="10.5" customHeight="1" thickBot="1" x14ac:dyDescent="0.3">
      <c r="A13" s="312"/>
      <c r="B13" s="172">
        <v>0.66666666666666663</v>
      </c>
      <c r="C13" s="173" t="str">
        <f>IF(G$2=Çağrı!F12,Çağrı!C12,IF(G$2=Çağrı!L12,Çağrı!I12,IF(G$2=Muhasebe!F12,Muhasebe!C12,IF(G$2=Muhasebe!L12,Muhasebe!I12,IF(G$2=Banka!F12,Banka!C12,IF(G$2=Banka!L12,Banka!I12,IF(G$2=SosGüv!F12,SosGüv!C12,IF(G$2=SosGüv!L12,SosGüv!I12,IF(G$2=BilProg!F12,BilProg!C12,IF(G$2=BilProg!L12,BilProg!I12,IF(G$2=BilGüv!F12,BilGüv!C12,IF(G$2=BilGüv!L12,BilGüv!I12," "))))))))))))</f>
        <v xml:space="preserve"> </v>
      </c>
      <c r="D13" s="171" t="str">
        <f>IF(G$2=Çağrı!F12,Çağrı!D12,IF(G$2=Çağrı!L12,Çağrı!J12,IF(G$2=Muhasebe!F12,Muhasebe!D12,IF(G$2=Muhasebe!L12,Muhasebe!J12,IF(G$2=Banka!F12,Banka!D12,IF(G$2=Banka!L12,Banka!J12,IF(G$2=SosGüv!F12,SosGüv!D12,IF(G$2=SosGüv!L12,SosGüv!J12,IF(G$2=BilProg!F12,BilProg!D12,IF(G$2=BilProg!L12,BilProg!J12,IF(G$2=BilGüv!F12,BilGüv!D12,IF(G$2=BilGüv!L12,BilGüv!J12," "))))))))))))</f>
        <v xml:space="preserve"> </v>
      </c>
      <c r="E13" s="174" t="str">
        <f>IF(G$2=Çağrı!F12,Çağrı!E12,IF(G$2=Çağrı!L12,Çağrı!K12,IF(G$2=Muhasebe!F12,Muhasebe!E12,IF(G$2=Muhasebe!L12,Muhasebe!K12,IF(G$2=Banka!F12,Banka!E12,IF(G$2=Banka!L12,Banka!K12,IF(G$2=SosGüv!F12,SosGüv!E12,IF(G$2=SosGüv!L12,SosGüv!K12,IF(G$2=BilProg!F12,BilProg!E12,IF(G$2=BilProg!L12,BilProg!K12,IF(G$2=BilGüv!F12,BilGüv!E12,IF(G$2=BilGüv!L12,BilGüv!K12," "))))))))))))</f>
        <v xml:space="preserve"> </v>
      </c>
      <c r="F13" s="93">
        <v>10</v>
      </c>
      <c r="G13" s="157" t="s">
        <v>225</v>
      </c>
      <c r="H13" s="248" t="str">
        <f t="shared" si="0"/>
        <v xml:space="preserve"> </v>
      </c>
      <c r="I13" s="297"/>
      <c r="J13" s="120">
        <v>0.66666666666666663</v>
      </c>
      <c r="K13" s="97" t="str">
        <f>IF($G$2=Çağrı!F12,1," ")</f>
        <v xml:space="preserve"> </v>
      </c>
      <c r="L13" s="97" t="str">
        <f>IF($G$2=Çağrı!L12,1," ")</f>
        <v xml:space="preserve"> </v>
      </c>
      <c r="M13" s="97" t="str">
        <f>IF($G$2=Muhasebe!F12,1," ")</f>
        <v xml:space="preserve"> </v>
      </c>
      <c r="N13" s="97" t="str">
        <f>IF($G$2=Muhasebe!L12,1," ")</f>
        <v xml:space="preserve"> </v>
      </c>
      <c r="O13" s="101" t="str">
        <f>IF($G$2=Banka!F12,1," ")</f>
        <v xml:space="preserve"> </v>
      </c>
      <c r="P13" s="101" t="str">
        <f>IF($G$2=Banka!L12,1," ")</f>
        <v xml:space="preserve"> </v>
      </c>
      <c r="Q13" s="101" t="str">
        <f>IF($G$2=BilProg!F12,1," ")</f>
        <v xml:space="preserve"> </v>
      </c>
      <c r="R13" s="101" t="str">
        <f>IF($G$2=BilProg!L12,1," ")</f>
        <v xml:space="preserve"> </v>
      </c>
      <c r="S13" s="97" t="str">
        <f>IF($G$2=BilGüv!F12,1," ")</f>
        <v xml:space="preserve"> </v>
      </c>
      <c r="T13" s="97" t="str">
        <f>IF($L$2=BilGüv!L12,1," ")</f>
        <v xml:space="preserve"> </v>
      </c>
      <c r="U13" s="101" t="str">
        <f>IF($G$2=SosGüv!F12,1," ")</f>
        <v xml:space="preserve"> </v>
      </c>
      <c r="V13" s="101" t="str">
        <f>IF($L$2=SosGüv!L12,1," ")</f>
        <v xml:space="preserve"> </v>
      </c>
      <c r="W13" s="102" t="str">
        <f t="shared" si="1"/>
        <v xml:space="preserve"> </v>
      </c>
    </row>
    <row r="14" spans="1:24" s="93" customFormat="1" ht="12" thickBot="1" x14ac:dyDescent="0.3">
      <c r="A14" s="308" t="s">
        <v>5</v>
      </c>
      <c r="B14" s="166">
        <v>0.38541666666666669</v>
      </c>
      <c r="C14" s="167" t="str">
        <f>IF(G$2=Çağrı!F13,Çağrı!C13,IF(G$2=Çağrı!L13,Çağrı!I13,IF(G$2=Muhasebe!F13,Muhasebe!C13,IF(G$2=Muhasebe!L13,Muhasebe!I13,IF(G$2=Banka!F13,Banka!C13,IF(G$2=Banka!L13,Banka!I13,IF(G$2=SosGüv!F13,SosGüv!C13,IF(G$2=SosGüv!L13,SosGüv!I13,IF(G$2=BilProg!F13,BilProg!C13,IF(G$2=BilProg!L13,BilProg!I13,IF(G$2=BilGüv!F13,BilGüv!C13,IF(G$2=BilGüv!L13,BilGüv!I13," "))))))))))))</f>
        <v xml:space="preserve"> </v>
      </c>
      <c r="D14" s="168" t="str">
        <f>IF(G$2=Çağrı!F13,Çağrı!D13,IF(G$2=Çağrı!L13,Çağrı!J13,IF(G$2=Muhasebe!F13,Muhasebe!D13,IF(G$2=Muhasebe!L13,Muhasebe!J13,IF(G$2=Banka!F13,Banka!D13,IF(G$2=Banka!L13,Banka!J13,IF(G$2=SosGüv!F13,SosGüv!D13,IF(G$2=SosGüv!L13,SosGüv!J13,IF(G$2=BilProg!F13,BilProg!D13,IF(G$2=BilProg!L13,BilProg!J13,IF(G$2=BilGüv!F13,BilGüv!D13,IF(G$2=BilGüv!L13,BilGüv!J13," "))))))))))))</f>
        <v xml:space="preserve"> </v>
      </c>
      <c r="E14" s="168" t="str">
        <f>IF(G$2=Çağrı!F13,Çağrı!E13,IF(G$2=Çağrı!L13,Çağrı!K13,IF(G$2=Muhasebe!F13,Muhasebe!E13,IF(G$2=Muhasebe!L13,Muhasebe!K13,IF(G$2=Banka!F13,Banka!E13,IF(G$2=Banka!L13,Banka!K13,IF(G$2=SosGüv!F13,SosGüv!E13,IF(G$2=SosGüv!L13,SosGüv!K13,IF(G$2=BilProg!F13,BilProg!E13,IF(G$2=BilProg!L13,BilProg!K13,IF(G$2=BilGüv!F13,BilGüv!E13,IF(G$2=BilGüv!L13,BilGüv!K13," "))))))))))))</f>
        <v xml:space="preserve"> </v>
      </c>
      <c r="F14" s="93">
        <v>11</v>
      </c>
      <c r="G14" s="157" t="s">
        <v>220</v>
      </c>
      <c r="H14" s="248" t="str">
        <f t="shared" si="0"/>
        <v xml:space="preserve"> </v>
      </c>
      <c r="I14" s="295" t="s">
        <v>5</v>
      </c>
      <c r="J14" s="100">
        <v>0.38541666666666669</v>
      </c>
      <c r="K14" s="97" t="str">
        <f>IF($G$2=Çağrı!F13,1," ")</f>
        <v xml:space="preserve"> </v>
      </c>
      <c r="L14" s="97" t="str">
        <f>IF($G$2=Çağrı!L13,1," ")</f>
        <v xml:space="preserve"> </v>
      </c>
      <c r="M14" s="97" t="str">
        <f>IF($G$2=Muhasebe!F13,1," ")</f>
        <v xml:space="preserve"> </v>
      </c>
      <c r="N14" s="97" t="str">
        <f>IF($G$2=Muhasebe!L13,1," ")</f>
        <v xml:space="preserve"> </v>
      </c>
      <c r="O14" s="101" t="str">
        <f>IF($G$2=Banka!F13,1," ")</f>
        <v xml:space="preserve"> </v>
      </c>
      <c r="P14" s="101" t="str">
        <f>IF($G$2=Banka!L13,1," ")</f>
        <v xml:space="preserve"> </v>
      </c>
      <c r="Q14" s="101" t="str">
        <f>IF($G$2=BilProg!F13,1," ")</f>
        <v xml:space="preserve"> </v>
      </c>
      <c r="R14" s="101" t="str">
        <f>IF($G$2=BilProg!L13,1," ")</f>
        <v xml:space="preserve"> </v>
      </c>
      <c r="S14" s="97" t="str">
        <f>IF($G$2=BilGüv!F13,1," ")</f>
        <v xml:space="preserve"> </v>
      </c>
      <c r="T14" s="97" t="str">
        <f>IF($L$2=BilGüv!L13,1," ")</f>
        <v xml:space="preserve"> </v>
      </c>
      <c r="U14" s="101" t="str">
        <f>IF($G$2=SosGüv!F13,1," ")</f>
        <v xml:space="preserve"> </v>
      </c>
      <c r="V14" s="101" t="str">
        <f>IF($L$2=SosGüv!L13,1," ")</f>
        <v xml:space="preserve"> </v>
      </c>
      <c r="W14" s="102" t="str">
        <f t="shared" si="1"/>
        <v xml:space="preserve"> </v>
      </c>
    </row>
    <row r="15" spans="1:24" s="93" customFormat="1" ht="10.5" customHeight="1" thickBot="1" x14ac:dyDescent="0.3">
      <c r="A15" s="309"/>
      <c r="B15" s="169">
        <v>0.42708333333333331</v>
      </c>
      <c r="C15" s="170" t="str">
        <f>IF(G$2=Çağrı!F14,Çağrı!C14,IF(G$2=Çağrı!L14,Çağrı!I14,IF(G$2=Muhasebe!F14,Muhasebe!C14,IF(G$2=Muhasebe!L14,Muhasebe!I14,IF(G$2=Banka!F14,Banka!C14,IF(G$2=Banka!L14,Banka!I14,IF(G$2=SosGüv!F14,SosGüv!C14,IF(G$2=SosGüv!L14,SosGüv!I14,IF(G$2=BilProg!F14,BilProg!C14,IF(G$2=BilProg!L14,BilProg!I14,IF(G$2=BilGüv!F14,BilGüv!C14,IF(G$2=BilGüv!L14,BilGüv!I14," "))))))))))))</f>
        <v>BİP122</v>
      </c>
      <c r="D15" s="171" t="str">
        <f>IF(G$2=Çağrı!F14,Çağrı!D14,IF(G$2=Çağrı!L14,Çağrı!J14,IF(G$2=Muhasebe!F14,Muhasebe!D14,IF(G$2=Muhasebe!L14,Muhasebe!J14,IF(G$2=Banka!F14,Banka!D14,IF(G$2=Banka!L14,Banka!J14,IF(G$2=SosGüv!F14,SosGüv!D14,IF(G$2=SosGüv!L14,SosGüv!J14,IF(G$2=BilProg!F14,BilProg!D14,IF(G$2=BilProg!L14,BilProg!J14,IF(G$2=BilGüv!F14,BilGüv!D14,IF(G$2=BilGüv!L14,BilGüv!J14," "))))))))))))</f>
        <v>İş Sağlığı ve Güvenliği</v>
      </c>
      <c r="E15" s="171" t="str">
        <f>IF(G$2=Çağrı!F14,Çağrı!E14,IF(G$2=Çağrı!L14,Çağrı!K14,IF(G$2=Muhasebe!F14,Muhasebe!E14,IF(G$2=Muhasebe!L14,Muhasebe!K14,IF(G$2=Banka!F14,Banka!E14,IF(G$2=Banka!L14,Banka!K14,IF(G$2=SosGüv!F14,SosGüv!E14,IF(G$2=SosGüv!L14,SosGüv!K14,IF(G$2=BilProg!F14,BilProg!E14,IF(G$2=BilProg!L14,BilProg!K14,IF(G$2=BilGüv!F14,BilGüv!E14,IF(G$2=BilGüv!L14,BilGüv!K14," "))))))))))))</f>
        <v>Öğr. Gör. ASLI TOSYALI</v>
      </c>
      <c r="F15" s="93">
        <v>12</v>
      </c>
      <c r="G15" s="157" t="s">
        <v>216</v>
      </c>
      <c r="H15" s="248" t="str">
        <f t="shared" si="0"/>
        <v xml:space="preserve"> </v>
      </c>
      <c r="I15" s="296"/>
      <c r="J15" s="108">
        <v>0.42708333333333331</v>
      </c>
      <c r="K15" s="97" t="str">
        <f>IF($G$2=Çağrı!F14,1," ")</f>
        <v xml:space="preserve"> </v>
      </c>
      <c r="L15" s="97" t="str">
        <f>IF($G$2=Çağrı!L14,1," ")</f>
        <v xml:space="preserve"> </v>
      </c>
      <c r="M15" s="97" t="str">
        <f>IF($G$2=Muhasebe!F14,1," ")</f>
        <v xml:space="preserve"> </v>
      </c>
      <c r="N15" s="97" t="str">
        <f>IF($G$2=Muhasebe!L14,1," ")</f>
        <v xml:space="preserve"> </v>
      </c>
      <c r="O15" s="101" t="str">
        <f>IF($G$2=Banka!F14,1," ")</f>
        <v xml:space="preserve"> </v>
      </c>
      <c r="P15" s="101" t="str">
        <f>IF($G$2=Banka!L14,1," ")</f>
        <v xml:space="preserve"> </v>
      </c>
      <c r="Q15" s="101">
        <f>IF($G$2=BilProg!F14,1," ")</f>
        <v>1</v>
      </c>
      <c r="R15" s="101" t="str">
        <f>IF($G$2=BilProg!L14,1," ")</f>
        <v xml:space="preserve"> </v>
      </c>
      <c r="S15" s="97" t="str">
        <f>IF($G$2=BilGüv!F14,1," ")</f>
        <v xml:space="preserve"> </v>
      </c>
      <c r="T15" s="97" t="str">
        <f>IF($L$2=BilGüv!L14,1," ")</f>
        <v xml:space="preserve"> </v>
      </c>
      <c r="U15" s="101" t="str">
        <f>IF($G$2=SosGüv!F14,1," ")</f>
        <v xml:space="preserve"> </v>
      </c>
      <c r="V15" s="101" t="str">
        <f>IF($L$2=SosGüv!L14,1," ")</f>
        <v xml:space="preserve"> </v>
      </c>
      <c r="W15" s="102" t="str">
        <f t="shared" si="1"/>
        <v xml:space="preserve"> </v>
      </c>
    </row>
    <row r="16" spans="1:24" s="93" customFormat="1" ht="10.5" customHeight="1" thickBot="1" x14ac:dyDescent="0.3">
      <c r="A16" s="309"/>
      <c r="B16" s="169">
        <v>0.46875</v>
      </c>
      <c r="C16" s="170" t="str">
        <f>IF(G$2=Çağrı!F15,Çağrı!C15,IF(G$2=Çağrı!L15,Çağrı!I15,IF(G$2=Muhasebe!F15,Muhasebe!C15,IF(G$2=Muhasebe!L15,Muhasebe!I15,IF(G$2=Banka!F15,Banka!C15,IF(G$2=Banka!L15,Banka!I15,IF(G$2=SosGüv!F15,SosGüv!C15,IF(G$2=SosGüv!L15,SosGüv!I15,IF(G$2=BilProg!F15,BilProg!C15,IF(G$2=BilProg!L15,BilProg!I15,IF(G$2=BilGüv!F15,BilGüv!C15,IF(G$2=BilGüv!L15,BilGüv!I15," "))))))))))))</f>
        <v>BİP122</v>
      </c>
      <c r="D16" s="171" t="str">
        <f>IF(G$2=Çağrı!F15,Çağrı!D15,IF(G$2=Çağrı!L15,Çağrı!J15,IF(G$2=Muhasebe!F15,Muhasebe!D15,IF(G$2=Muhasebe!L15,Muhasebe!J15,IF(G$2=Banka!F15,Banka!D15,IF(G$2=Banka!L15,Banka!J15,IF(G$2=SosGüv!F15,SosGüv!D15,IF(G$2=SosGüv!L15,SosGüv!J15,IF(G$2=BilProg!F15,BilProg!D15,IF(G$2=BilProg!L15,BilProg!J15,IF(G$2=BilGüv!F15,BilGüv!D15,IF(G$2=BilGüv!L15,BilGüv!J15," "))))))))))))</f>
        <v>İş Sağlığı ve Güvenliği</v>
      </c>
      <c r="E16" s="171" t="str">
        <f>IF(G$2=Çağrı!F15,Çağrı!E15,IF(G$2=Çağrı!L15,Çağrı!K15,IF(G$2=Muhasebe!F15,Muhasebe!E15,IF(G$2=Muhasebe!L15,Muhasebe!K15,IF(G$2=Banka!F15,Banka!E15,IF(G$2=Banka!L15,Banka!K15,IF(G$2=SosGüv!F15,SosGüv!E15,IF(G$2=SosGüv!L15,SosGüv!K15,IF(G$2=BilProg!F15,BilProg!E15,IF(G$2=BilProg!L15,BilProg!K15,IF(G$2=BilGüv!F15,BilGüv!E15,IF(G$2=BilGüv!L15,BilGüv!K15," "))))))))))))</f>
        <v>Öğr. Gör. ASLI TOSYALI</v>
      </c>
      <c r="F16" s="94">
        <v>13</v>
      </c>
      <c r="G16" s="158" t="s">
        <v>222</v>
      </c>
      <c r="H16" s="248" t="str">
        <f t="shared" si="0"/>
        <v xml:space="preserve"> </v>
      </c>
      <c r="I16" s="296"/>
      <c r="J16" s="113">
        <v>0.46875</v>
      </c>
      <c r="K16" s="97" t="str">
        <f>IF($G$2=Çağrı!F15,1," ")</f>
        <v xml:space="preserve"> </v>
      </c>
      <c r="L16" s="97" t="str">
        <f>IF($G$2=Çağrı!L15,1," ")</f>
        <v xml:space="preserve"> </v>
      </c>
      <c r="M16" s="97" t="str">
        <f>IF($G$2=Muhasebe!F15,1," ")</f>
        <v xml:space="preserve"> </v>
      </c>
      <c r="N16" s="97" t="str">
        <f>IF($G$2=Muhasebe!L15,1," ")</f>
        <v xml:space="preserve"> </v>
      </c>
      <c r="O16" s="101" t="str">
        <f>IF($G$2=Banka!F15,1," ")</f>
        <v xml:space="preserve"> </v>
      </c>
      <c r="P16" s="101" t="str">
        <f>IF($G$2=Banka!L15,1," ")</f>
        <v xml:space="preserve"> </v>
      </c>
      <c r="Q16" s="101">
        <f>IF($G$2=BilProg!F15,1," ")</f>
        <v>1</v>
      </c>
      <c r="R16" s="101" t="str">
        <f>IF($G$2=BilProg!L15,1," ")</f>
        <v xml:space="preserve"> </v>
      </c>
      <c r="S16" s="97" t="str">
        <f>IF($G$2=BilGüv!F15,1," ")</f>
        <v xml:space="preserve"> </v>
      </c>
      <c r="T16" s="97" t="str">
        <f>IF($L$2=BilGüv!L15,1," ")</f>
        <v xml:space="preserve"> </v>
      </c>
      <c r="U16" s="101" t="str">
        <f>IF($G$2=SosGüv!F15,1," ")</f>
        <v xml:space="preserve"> </v>
      </c>
      <c r="V16" s="101" t="str">
        <f>IF($L$2=SosGüv!L15,1," ")</f>
        <v xml:space="preserve"> </v>
      </c>
      <c r="W16" s="102" t="str">
        <f t="shared" si="1"/>
        <v xml:space="preserve"> </v>
      </c>
    </row>
    <row r="17" spans="1:23" s="93" customFormat="1" ht="10.5" customHeight="1" thickBot="1" x14ac:dyDescent="0.3">
      <c r="A17" s="309"/>
      <c r="B17" s="169">
        <v>0.5</v>
      </c>
      <c r="C17" s="170" t="str">
        <f>IF(G$2=Çağrı!F16,Çağrı!C16,IF(G$2=Çağrı!L16,Çağrı!I16,IF(G$2=Muhasebe!F16,Muhasebe!C16,IF(G$2=Muhasebe!L16,Muhasebe!I16,IF(G$2=Banka!F16,Banka!C16,IF(G$2=Banka!L16,Banka!I16,IF(G$2=SosGüv!F16,SosGüv!C16,IF(G$2=SosGüv!L16,SosGüv!I16,IF(G$2=BilProg!F16,BilProg!C16,IF(G$2=BilProg!L16,BilProg!I16,IF(G$2=BilGüv!F16,BilGüv!C16,IF(G$2=BilGüv!L16,BilGüv!I16," "))))))))))))</f>
        <v xml:space="preserve"> </v>
      </c>
      <c r="D17" s="171" t="str">
        <f>IF(G$2=Çağrı!F16,Çağrı!D16,IF(G$2=Çağrı!L16,Çağrı!J16,IF(G$2=Muhasebe!F16,Muhasebe!D16,IF(G$2=Muhasebe!L16,Muhasebe!J16,IF(G$2=Banka!F16,Banka!D16,IF(G$2=Banka!L16,Banka!J16,IF(G$2=SosGüv!F16,SosGüv!D16,IF(G$2=SosGüv!L16,SosGüv!J16,IF(G$2=BilProg!F16,BilProg!D16,IF(G$2=BilProg!L16,BilProg!J16,IF(G$2=BilGüv!F16,BilGüv!D16,IF(G$2=BilGüv!L16,BilGüv!J16," "))))))))))))</f>
        <v xml:space="preserve"> </v>
      </c>
      <c r="E17" s="171" t="str">
        <f>IF(G$2=Çağrı!F16,Çağrı!E16,IF(G$2=Çağrı!L16,Çağrı!K16,IF(G$2=Muhasebe!F16,Muhasebe!E16,IF(G$2=Muhasebe!L16,Muhasebe!K16,IF(G$2=Banka!F16,Banka!E16,IF(G$2=Banka!L16,Banka!K16,IF(G$2=SosGüv!F16,SosGüv!E16,IF(G$2=SosGüv!L16,SosGüv!K16,IF(G$2=BilProg!F16,BilProg!E16,IF(G$2=BilProg!L16,BilProg!K16,IF(G$2=BilGüv!F16,BilGüv!E16,IF(G$2=BilGüv!L16,BilGüv!K16," "))))))))))))</f>
        <v xml:space="preserve"> </v>
      </c>
      <c r="F17" s="93">
        <v>14</v>
      </c>
      <c r="G17" s="158" t="s">
        <v>219</v>
      </c>
      <c r="H17" s="248" t="str">
        <f t="shared" si="0"/>
        <v xml:space="preserve"> </v>
      </c>
      <c r="I17" s="296"/>
      <c r="J17" s="108"/>
      <c r="K17" s="97" t="str">
        <f>IF($G$2=Çağrı!F16,1," ")</f>
        <v xml:space="preserve"> </v>
      </c>
      <c r="L17" s="97" t="str">
        <f>IF($G$2=Çağrı!L16,1," ")</f>
        <v xml:space="preserve"> </v>
      </c>
      <c r="M17" s="97" t="str">
        <f>IF($G$2=Muhasebe!F16,1," ")</f>
        <v xml:space="preserve"> </v>
      </c>
      <c r="N17" s="97" t="str">
        <f>IF($G$2=Muhasebe!L16,1," ")</f>
        <v xml:space="preserve"> </v>
      </c>
      <c r="O17" s="101" t="str">
        <f>IF($G$2=Banka!F16,1," ")</f>
        <v xml:space="preserve"> </v>
      </c>
      <c r="P17" s="101" t="str">
        <f>IF($G$2=Banka!L16,1," ")</f>
        <v xml:space="preserve"> </v>
      </c>
      <c r="Q17" s="101" t="str">
        <f>IF($G$2=BilProg!F16,1," ")</f>
        <v xml:space="preserve"> </v>
      </c>
      <c r="R17" s="101" t="str">
        <f>IF($G$2=BilProg!L16,1," ")</f>
        <v xml:space="preserve"> </v>
      </c>
      <c r="S17" s="97" t="str">
        <f>IF($G$2=BilGüv!F16,1," ")</f>
        <v xml:space="preserve"> </v>
      </c>
      <c r="T17" s="97" t="str">
        <f>IF($L$2=BilGüv!L16,1," ")</f>
        <v xml:space="preserve"> </v>
      </c>
      <c r="U17" s="101" t="str">
        <f>IF($G$2=SosGüv!F16,1," ")</f>
        <v xml:space="preserve"> </v>
      </c>
      <c r="V17" s="101" t="str">
        <f>IF($L$2=SosGüv!L16,1," ")</f>
        <v xml:space="preserve"> </v>
      </c>
      <c r="W17" s="102" t="str">
        <f t="shared" si="1"/>
        <v xml:space="preserve"> </v>
      </c>
    </row>
    <row r="18" spans="1:23" s="93" customFormat="1" ht="10.5" customHeight="1" thickBot="1" x14ac:dyDescent="0.3">
      <c r="A18" s="309"/>
      <c r="B18" s="169">
        <v>0.54166666666666663</v>
      </c>
      <c r="C18" s="170" t="str">
        <f>IF(G$2=Çağrı!F17,Çağrı!C17,IF(G$2=Çağrı!L17,Çağrı!I17,IF(G$2=Muhasebe!F17,Muhasebe!C17,IF(G$2=Muhasebe!L17,Muhasebe!I17,IF(G$2=Banka!F17,Banka!C17,IF(G$2=Banka!L17,Banka!I17,IF(G$2=SosGüv!F17,SosGüv!C17,IF(G$2=SosGüv!L17,SosGüv!I17,IF(G$2=BilProg!F17,BilProg!C17,IF(G$2=BilProg!L17,BilProg!I17,IF(G$2=BilGüv!F17,BilGüv!C17,IF(G$2=BilGüv!L17,BilGüv!I17," "))))))))))))</f>
        <v>SGP112</v>
      </c>
      <c r="D18" s="171" t="str">
        <f>IF(G$2=Çağrı!F17,Çağrı!D17,IF(G$2=Çağrı!L17,Çağrı!J17,IF(G$2=Muhasebe!F17,Muhasebe!D17,IF(G$2=Muhasebe!L17,Muhasebe!J17,IF(G$2=Banka!F17,Banka!D17,IF(G$2=Banka!L17,Banka!J17,IF(G$2=SosGüv!F17,SosGüv!D17,IF(G$2=SosGüv!L17,SosGüv!J17,IF(G$2=BilProg!F17,BilProg!D17,IF(G$2=BilProg!L17,BilProg!J17,IF(G$2=BilGüv!F17,BilGüv!D17,IF(G$2=BilGüv!L17,BilGüv!J17," "))))))))))))</f>
        <v>Ticari Matematik</v>
      </c>
      <c r="E18" s="171" t="str">
        <f>IF(G$2=Çağrı!F17,Çağrı!E17,IF(G$2=Çağrı!L17,Çağrı!K17,IF(G$2=Muhasebe!F17,Muhasebe!E17,IF(G$2=Muhasebe!L17,Muhasebe!K17,IF(G$2=Banka!F17,Banka!E17,IF(G$2=Banka!L17,Banka!K17,IF(G$2=SosGüv!F17,SosGüv!E17,IF(G$2=SosGüv!L17,SosGüv!K17,IF(G$2=BilProg!F17,BilProg!E17,IF(G$2=BilProg!L17,BilProg!K17,IF(G$2=BilGüv!F17,BilGüv!E17,IF(G$2=BilGüv!L17,BilGüv!K17," "))))))))))))</f>
        <v>Doç. Dr. Evren ERGÜN</v>
      </c>
      <c r="F18" s="93">
        <v>15</v>
      </c>
      <c r="G18" s="159" t="s">
        <v>218</v>
      </c>
      <c r="H18" s="248" t="str">
        <f t="shared" si="0"/>
        <v xml:space="preserve"> </v>
      </c>
      <c r="I18" s="296"/>
      <c r="J18" s="113">
        <v>0.54166666666666663</v>
      </c>
      <c r="K18" s="97" t="str">
        <f>IF($G$2=Çağrı!F17,1," ")</f>
        <v xml:space="preserve"> </v>
      </c>
      <c r="L18" s="97" t="str">
        <f>IF($G$2=Çağrı!L17,1," ")</f>
        <v xml:space="preserve"> </v>
      </c>
      <c r="M18" s="97" t="str">
        <f>IF($G$2=Muhasebe!F17,1," ")</f>
        <v xml:space="preserve"> </v>
      </c>
      <c r="N18" s="97" t="str">
        <f>IF($G$2=Muhasebe!L17,1," ")</f>
        <v xml:space="preserve"> </v>
      </c>
      <c r="O18" s="101" t="str">
        <f>IF($G$2=Banka!F17,1," ")</f>
        <v xml:space="preserve"> </v>
      </c>
      <c r="P18" s="101" t="str">
        <f>IF($G$2=Banka!L17,1," ")</f>
        <v xml:space="preserve"> </v>
      </c>
      <c r="Q18" s="101" t="str">
        <f>IF($G$2=BilProg!F17,1," ")</f>
        <v xml:space="preserve"> </v>
      </c>
      <c r="R18" s="101" t="str">
        <f>IF($G$2=BilProg!L17,1," ")</f>
        <v xml:space="preserve"> </v>
      </c>
      <c r="S18" s="97" t="str">
        <f>IF($G$2=BilGüv!F17,1," ")</f>
        <v xml:space="preserve"> </v>
      </c>
      <c r="T18" s="97" t="str">
        <f>IF($L$2=BilGüv!L17,1," ")</f>
        <v xml:space="preserve"> </v>
      </c>
      <c r="U18" s="101">
        <f>IF($G$2=SosGüv!F17,1," ")</f>
        <v>1</v>
      </c>
      <c r="V18" s="101" t="str">
        <f>IF($L$2=SosGüv!L17,1," ")</f>
        <v xml:space="preserve"> </v>
      </c>
      <c r="W18" s="102" t="str">
        <f t="shared" si="1"/>
        <v xml:space="preserve"> </v>
      </c>
    </row>
    <row r="19" spans="1:23" s="93" customFormat="1" ht="10.5" customHeight="1" thickBot="1" x14ac:dyDescent="0.3">
      <c r="A19" s="309"/>
      <c r="B19" s="169">
        <v>0.58333333333333337</v>
      </c>
      <c r="C19" s="170" t="str">
        <f>IF(G$2=Çağrı!F18,Çağrı!C18,IF(G$2=Çağrı!L18,Çağrı!I18,IF(G$2=Muhasebe!F18,Muhasebe!C18,IF(G$2=Muhasebe!L18,Muhasebe!I18,IF(G$2=Banka!F18,Banka!C18,IF(G$2=Banka!L18,Banka!I18,IF(G$2=SosGüv!F18,SosGüv!C18,IF(G$2=SosGüv!L18,SosGüv!I18,IF(G$2=BilProg!F18,BilProg!C18,IF(G$2=BilProg!L18,BilProg!I18,IF(G$2=BilGüv!F18,BilGüv!C18,IF(G$2=BilGüv!L18,BilGüv!I18," "))))))))))))</f>
        <v>SGP112</v>
      </c>
      <c r="D19" s="171" t="str">
        <f>IF(G$2=Çağrı!F18,Çağrı!D18,IF(G$2=Çağrı!L18,Çağrı!J18,IF(G$2=Muhasebe!F18,Muhasebe!D18,IF(G$2=Muhasebe!L18,Muhasebe!J18,IF(G$2=Banka!F18,Banka!D18,IF(G$2=Banka!L18,Banka!J18,IF(G$2=SosGüv!F18,SosGüv!D18,IF(G$2=SosGüv!L18,SosGüv!J18,IF(G$2=BilProg!F18,BilProg!D18,IF(G$2=BilProg!L18,BilProg!J18,IF(G$2=BilGüv!F18,BilGüv!D18,IF(G$2=BilGüv!L18,BilGüv!J18," "))))))))))))</f>
        <v>Ticari Matematik</v>
      </c>
      <c r="E19" s="171" t="str">
        <f>IF(G$2=Çağrı!F18,Çağrı!E18,IF(G$2=Çağrı!L18,Çağrı!K18,IF(G$2=Muhasebe!F18,Muhasebe!E18,IF(G$2=Muhasebe!L18,Muhasebe!K18,IF(G$2=Banka!F18,Banka!E18,IF(G$2=Banka!L18,Banka!K18,IF(G$2=SosGüv!F18,SosGüv!E18,IF(G$2=SosGüv!L18,SosGüv!K18,IF(G$2=BilProg!F18,BilProg!E18,IF(G$2=BilProg!L18,BilProg!K18,IF(G$2=BilGüv!F18,BilGüv!E18,IF(G$2=BilGüv!L18,BilGüv!K18," "))))))))))))</f>
        <v>Doç. Dr. Evren ERGÜN</v>
      </c>
      <c r="F19" s="93">
        <v>16</v>
      </c>
      <c r="G19" s="159"/>
      <c r="H19" s="248" t="str">
        <f t="shared" si="0"/>
        <v xml:space="preserve"> </v>
      </c>
      <c r="I19" s="296"/>
      <c r="J19" s="108">
        <v>0.58333333333333337</v>
      </c>
      <c r="K19" s="97" t="str">
        <f>IF($G$2=Çağrı!F18,1," ")</f>
        <v xml:space="preserve"> </v>
      </c>
      <c r="L19" s="97" t="str">
        <f>IF($G$2=Çağrı!L18,1," ")</f>
        <v xml:space="preserve"> </v>
      </c>
      <c r="M19" s="97" t="str">
        <f>IF($G$2=Muhasebe!F18,1," ")</f>
        <v xml:space="preserve"> </v>
      </c>
      <c r="N19" s="97" t="str">
        <f>IF($G$2=Muhasebe!L18,1," ")</f>
        <v xml:space="preserve"> </v>
      </c>
      <c r="O19" s="101" t="str">
        <f>IF($G$2=Banka!F18,1," ")</f>
        <v xml:space="preserve"> </v>
      </c>
      <c r="P19" s="101" t="str">
        <f>IF($G$2=Banka!L18,1," ")</f>
        <v xml:space="preserve"> </v>
      </c>
      <c r="Q19" s="101" t="str">
        <f>IF($G$2=BilProg!F18,1," ")</f>
        <v xml:space="preserve"> </v>
      </c>
      <c r="R19" s="101" t="str">
        <f>IF($G$2=BilProg!L18,1," ")</f>
        <v xml:space="preserve"> </v>
      </c>
      <c r="S19" s="97" t="str">
        <f>IF($G$2=BilGüv!F18,1," ")</f>
        <v xml:space="preserve"> </v>
      </c>
      <c r="T19" s="97" t="str">
        <f>IF($L$2=BilGüv!L18,1," ")</f>
        <v xml:space="preserve"> </v>
      </c>
      <c r="U19" s="101">
        <f>IF($G$2=SosGüv!F18,1," ")</f>
        <v>1</v>
      </c>
      <c r="V19" s="101" t="str">
        <f>IF($L$2=SosGüv!L18,1," ")</f>
        <v xml:space="preserve"> </v>
      </c>
      <c r="W19" s="102" t="str">
        <f t="shared" si="1"/>
        <v xml:space="preserve"> </v>
      </c>
    </row>
    <row r="20" spans="1:23" s="93" customFormat="1" ht="10.5" customHeight="1" thickBot="1" x14ac:dyDescent="0.3">
      <c r="A20" s="309"/>
      <c r="B20" s="169">
        <v>0.625</v>
      </c>
      <c r="C20" s="170" t="str">
        <f>IF(G$2=Çağrı!F19,Çağrı!C19,IF(G$2=Çağrı!L19,Çağrı!I19,IF(G$2=Muhasebe!F19,Muhasebe!C19,IF(G$2=Muhasebe!L19,Muhasebe!I19,IF(G$2=Banka!F19,Banka!C19,IF(G$2=Banka!L19,Banka!I19,IF(G$2=SosGüv!F19,SosGüv!C19,IF(G$2=SosGüv!L19,SosGüv!I19,IF(G$2=BilProg!F19,BilProg!C19,IF(G$2=BilProg!L19,BilProg!I19,IF(G$2=BilGüv!F19,BilGüv!C19,IF(G$2=BilGüv!L19,BilGüv!I19," "))))))))))))</f>
        <v>ÇHM112</v>
      </c>
      <c r="D20" s="171" t="str">
        <f>IF(G$2=Çağrı!F19,Çağrı!D19,IF(G$2=Çağrı!L19,Çağrı!J19,IF(G$2=Muhasebe!F19,Muhasebe!D19,IF(G$2=Muhasebe!L19,Muhasebe!J19,IF(G$2=Banka!F19,Banka!D19,IF(G$2=Banka!L19,Banka!J19,IF(G$2=SosGüv!F19,SosGüv!D19,IF(G$2=SosGüv!L19,SosGüv!J19,IF(G$2=BilProg!F19,BilProg!D19,IF(G$2=BilProg!L19,BilProg!J19,IF(G$2=BilGüv!F19,BilGüv!D19,IF(G$2=BilGüv!L19,BilGüv!J19," "))))))))))))</f>
        <v>Çatışma ve Stres Yönetimi</v>
      </c>
      <c r="E20" s="171" t="str">
        <f>IF(G$2=Çağrı!F19,Çağrı!E19,IF(G$2=Çağrı!L19,Çağrı!K19,IF(G$2=Muhasebe!F19,Muhasebe!E19,IF(G$2=Muhasebe!L19,Muhasebe!K19,IF(G$2=Banka!F19,Banka!E19,IF(G$2=Banka!L19,Banka!K19,IF(G$2=SosGüv!F19,SosGüv!E19,IF(G$2=SosGüv!L19,SosGüv!K19,IF(G$2=BilProg!F19,BilProg!E19,IF(G$2=BilProg!L19,BilProg!K19,IF(G$2=BilGüv!F19,BilGüv!E19,IF(G$2=BilGüv!L19,BilGüv!K19," "))))))))))))</f>
        <v>Öğr. Gör. Mustafa SOLMAZ</v>
      </c>
      <c r="F20" s="94">
        <v>17</v>
      </c>
      <c r="G20" s="157"/>
      <c r="H20" s="248" t="str">
        <f t="shared" si="0"/>
        <v xml:space="preserve"> </v>
      </c>
      <c r="I20" s="296"/>
      <c r="J20" s="113">
        <v>0.625</v>
      </c>
      <c r="K20" s="97">
        <f>IF($G$2=Çağrı!F19,1," ")</f>
        <v>1</v>
      </c>
      <c r="L20" s="97" t="str">
        <f>IF($G$2=Çağrı!L19,1," ")</f>
        <v xml:space="preserve"> </v>
      </c>
      <c r="M20" s="97" t="str">
        <f>IF($G$2=Muhasebe!F19,1," ")</f>
        <v xml:space="preserve"> </v>
      </c>
      <c r="N20" s="97" t="str">
        <f>IF($G$2=Muhasebe!L19,1," ")</f>
        <v xml:space="preserve"> </v>
      </c>
      <c r="O20" s="101" t="str">
        <f>IF($G$2=Banka!F19,1," ")</f>
        <v xml:space="preserve"> </v>
      </c>
      <c r="P20" s="101" t="str">
        <f>IF($G$2=Banka!L19,1," ")</f>
        <v xml:space="preserve"> </v>
      </c>
      <c r="Q20" s="101" t="str">
        <f>IF($G$2=BilProg!F19,1," ")</f>
        <v xml:space="preserve"> </v>
      </c>
      <c r="R20" s="101" t="str">
        <f>IF($G$2=BilProg!L19,1," ")</f>
        <v xml:space="preserve"> </v>
      </c>
      <c r="S20" s="97" t="str">
        <f>IF($G$2=BilGüv!F19,1," ")</f>
        <v xml:space="preserve"> </v>
      </c>
      <c r="T20" s="97" t="str">
        <f>IF($L$2=BilGüv!L19,1," ")</f>
        <v xml:space="preserve"> </v>
      </c>
      <c r="U20" s="101" t="str">
        <f>IF($G$2=SosGüv!F19,1," ")</f>
        <v xml:space="preserve"> </v>
      </c>
      <c r="V20" s="101" t="str">
        <f>IF($L$2=SosGüv!L19,1," ")</f>
        <v xml:space="preserve"> </v>
      </c>
      <c r="W20" s="102" t="str">
        <f t="shared" si="1"/>
        <v xml:space="preserve"> </v>
      </c>
    </row>
    <row r="21" spans="1:23" s="93" customFormat="1" ht="10.5" customHeight="1" thickBot="1" x14ac:dyDescent="0.3">
      <c r="A21" s="312"/>
      <c r="B21" s="172">
        <v>0.66666666666666663</v>
      </c>
      <c r="C21" s="173" t="str">
        <f>IF(G$2=Çağrı!F20,Çağrı!C20,IF(G$2=Çağrı!L20,Çağrı!I20,IF(G$2=Muhasebe!F20,Muhasebe!C20,IF(G$2=Muhasebe!L20,Muhasebe!I20,IF(G$2=Banka!F20,Banka!C20,IF(G$2=Banka!L20,Banka!I20,IF(G$2=SosGüv!F20,SosGüv!C20,IF(G$2=SosGüv!L20,SosGüv!I20,IF(G$2=BilProg!F20,BilProg!C20,IF(G$2=BilProg!L20,BilProg!I20,IF(G$2=BilGüv!F20,BilGüv!C20,IF(G$2=BilGüv!L20,BilGüv!I20," "))))))))))))</f>
        <v>ÇHM112</v>
      </c>
      <c r="D21" s="174" t="str">
        <f>IF(G$2=Çağrı!F20,Çağrı!D20,IF(G$2=Çağrı!L20,Çağrı!J20,IF(G$2=Muhasebe!F20,Muhasebe!D20,IF(G$2=Muhasebe!L20,Muhasebe!J20,IF(G$2=Banka!F20,Banka!D20,IF(G$2=Banka!L20,Banka!J20,IF(G$2=SosGüv!F20,SosGüv!D20,IF(G$2=SosGüv!L20,SosGüv!J20,IF(G$2=BilProg!F20,BilProg!D20,IF(G$2=BilProg!L20,BilProg!J20,IF(G$2=BilGüv!F20,BilGüv!D20,IF(G$2=BilGüv!L20,BilGüv!J20," "))))))))))))</f>
        <v>Çatışma ve Stres Yönetimi</v>
      </c>
      <c r="E21" s="174" t="str">
        <f>IF(G$2=Çağrı!F20,Çağrı!E20,IF(G$2=Çağrı!L20,Çağrı!K20,IF(G$2=Muhasebe!F20,Muhasebe!E20,IF(G$2=Muhasebe!L20,Muhasebe!K20,IF(G$2=Banka!F20,Banka!E20,IF(G$2=Banka!L20,Banka!K20,IF(G$2=SosGüv!F20,SosGüv!E20,IF(G$2=SosGüv!L20,SosGüv!K20,IF(G$2=BilProg!F20,BilProg!E20,IF(G$2=BilProg!L20,BilProg!K20,IF(G$2=BilGüv!F20,BilGüv!E20,IF(G$2=BilGüv!L20,BilGüv!K20," "))))))))))))</f>
        <v>Öğr. Gör. Mustafa SOLMAZ</v>
      </c>
      <c r="F21" s="93">
        <v>18</v>
      </c>
      <c r="G21" s="159"/>
      <c r="H21" s="248" t="str">
        <f t="shared" si="0"/>
        <v xml:space="preserve"> </v>
      </c>
      <c r="I21" s="297"/>
      <c r="J21" s="120">
        <v>0.66666666666666663</v>
      </c>
      <c r="K21" s="97">
        <f>IF($G$2=Çağrı!F20,1," ")</f>
        <v>1</v>
      </c>
      <c r="L21" s="97" t="str">
        <f>IF($G$2=Çağrı!L20,1," ")</f>
        <v xml:space="preserve"> </v>
      </c>
      <c r="M21" s="97" t="str">
        <f>IF($G$2=Muhasebe!F20,1," ")</f>
        <v xml:space="preserve"> </v>
      </c>
      <c r="N21" s="97" t="str">
        <f>IF($G$2=Muhasebe!L20,1," ")</f>
        <v xml:space="preserve"> </v>
      </c>
      <c r="O21" s="101" t="str">
        <f>IF($G$2=Banka!F20,1," ")</f>
        <v xml:space="preserve"> </v>
      </c>
      <c r="P21" s="101" t="str">
        <f>IF($G$2=Banka!L20,1," ")</f>
        <v xml:space="preserve"> </v>
      </c>
      <c r="Q21" s="101" t="str">
        <f>IF($G$2=BilProg!F20,1," ")</f>
        <v xml:space="preserve"> </v>
      </c>
      <c r="R21" s="101" t="str">
        <f>IF($G$2=BilProg!L20,1," ")</f>
        <v xml:space="preserve"> </v>
      </c>
      <c r="S21" s="97" t="str">
        <f>IF($G$2=BilGüv!F20,1," ")</f>
        <v xml:space="preserve"> </v>
      </c>
      <c r="T21" s="97" t="str">
        <f>IF($L$2=BilGüv!L20,1," ")</f>
        <v xml:space="preserve"> </v>
      </c>
      <c r="U21" s="101" t="str">
        <f>IF($G$2=SosGüv!F20,1," ")</f>
        <v xml:space="preserve"> </v>
      </c>
      <c r="V21" s="101" t="str">
        <f>IF($L$2=SosGüv!L20,1," ")</f>
        <v xml:space="preserve"> </v>
      </c>
      <c r="W21" s="102" t="str">
        <f t="shared" si="1"/>
        <v xml:space="preserve"> </v>
      </c>
    </row>
    <row r="22" spans="1:23" s="93" customFormat="1" ht="12" thickBot="1" x14ac:dyDescent="0.3">
      <c r="A22" s="308" t="s">
        <v>6</v>
      </c>
      <c r="B22" s="166">
        <v>0.38541666666666669</v>
      </c>
      <c r="C22" s="173" t="str">
        <f>IF(G$2=Çağrı!F21,Çağrı!C21,IF(G$2=Çağrı!L21,Çağrı!I21,IF(G$2=Muhasebe!F21,Muhasebe!C21,IF(G$2=Muhasebe!L21,Muhasebe!I21,IF(G$2=Banka!F21,Banka!C21,IF(G$2=Banka!L21,Banka!I21,IF(G$2=SosGüv!F21,SosGüv!C21,IF(G$2=SosGüv!L21,SosGüv!I21,IF(G$2=BilProg!F21,BilProg!C21,IF(G$2=BilProg!L21,BilProg!I21,IF(G$2=BilGüv!F21,BilGüv!C21,IF(G$2=BilGüv!L21,BilGüv!I21," "))))))))))))</f>
        <v xml:space="preserve"> </v>
      </c>
      <c r="D22" s="174" t="str">
        <f>IF(G$2=Çağrı!F21,Çağrı!D21,IF(G$2=Çağrı!L21,Çağrı!J21,IF(G$2=Muhasebe!F21,Muhasebe!D21,IF(G$2=Muhasebe!L21,Muhasebe!J21,IF(G$2=Banka!F21,Banka!D21,IF(G$2=Banka!L21,Banka!J21,IF(G$2=SosGüv!F21,SosGüv!D21,IF(G$2=SosGüv!L21,SosGüv!J21,IF(G$2=BilProg!F21,BilProg!D21,IF(G$2=BilProg!L21,BilProg!J21,IF(G$2=BilGüv!F21,BilGüv!D21,IF(G$2=BilGüv!L21,BilGüv!J21," "))))))))))))</f>
        <v xml:space="preserve"> </v>
      </c>
      <c r="E22" s="174" t="str">
        <f>IF(G$2=Çağrı!F21,Çağrı!E21,IF(G$2=Çağrı!L21,Çağrı!K21,IF(G$2=Muhasebe!F21,Muhasebe!E21,IF(G$2=Muhasebe!L21,Muhasebe!K21,IF(G$2=Banka!F21,Banka!E21,IF(G$2=Banka!L21,Banka!K21,IF(G$2=SosGüv!F21,SosGüv!E21,IF(G$2=SosGüv!L21,SosGüv!K21,IF(G$2=BilProg!F21,BilProg!E21,IF(G$2=BilProg!L21,BilProg!K21,IF(G$2=BilGüv!F21,BilGüv!E21,IF(G$2=BilGüv!L21,BilGüv!K21," "))))))))))))</f>
        <v xml:space="preserve"> </v>
      </c>
      <c r="F22" s="93">
        <v>19</v>
      </c>
      <c r="G22" s="158"/>
      <c r="H22" s="248" t="str">
        <f t="shared" si="0"/>
        <v xml:space="preserve"> </v>
      </c>
      <c r="I22" s="295" t="s">
        <v>6</v>
      </c>
      <c r="J22" s="100">
        <v>0.38541666666666669</v>
      </c>
      <c r="K22" s="97" t="str">
        <f>IF($G$2=Çağrı!F21,1," ")</f>
        <v xml:space="preserve"> </v>
      </c>
      <c r="L22" s="97" t="str">
        <f>IF($G$2=Çağrı!L21,1," ")</f>
        <v xml:space="preserve"> </v>
      </c>
      <c r="M22" s="97" t="str">
        <f>IF($G$2=Muhasebe!F21,1," ")</f>
        <v xml:space="preserve"> </v>
      </c>
      <c r="N22" s="97" t="str">
        <f>IF($G$2=Muhasebe!L21,1," ")</f>
        <v xml:space="preserve"> </v>
      </c>
      <c r="O22" s="101" t="str">
        <f>IF($G$2=Banka!F21,1," ")</f>
        <v xml:space="preserve"> </v>
      </c>
      <c r="P22" s="101" t="str">
        <f>IF($G$2=Banka!L21,1," ")</f>
        <v xml:space="preserve"> </v>
      </c>
      <c r="Q22" s="101" t="str">
        <f>IF($G$2=BilProg!F21,1," ")</f>
        <v xml:space="preserve"> </v>
      </c>
      <c r="R22" s="101" t="str">
        <f>IF($G$2=BilProg!L21,1," ")</f>
        <v xml:space="preserve"> </v>
      </c>
      <c r="S22" s="97" t="str">
        <f>IF($G$2=BilGüv!F21,1," ")</f>
        <v xml:space="preserve"> </v>
      </c>
      <c r="T22" s="97" t="str">
        <f>IF($L$2=BilGüv!L21,1," ")</f>
        <v xml:space="preserve"> </v>
      </c>
      <c r="U22" s="101" t="str">
        <f>IF($G$2=SosGüv!F21,1," ")</f>
        <v xml:space="preserve"> </v>
      </c>
      <c r="V22" s="101" t="str">
        <f>IF($L$2=SosGüv!L21,1," ")</f>
        <v xml:space="preserve"> </v>
      </c>
      <c r="W22" s="102" t="str">
        <f t="shared" si="1"/>
        <v xml:space="preserve"> </v>
      </c>
    </row>
    <row r="23" spans="1:23" s="93" customFormat="1" ht="10.5" customHeight="1" thickBot="1" x14ac:dyDescent="0.3">
      <c r="A23" s="309"/>
      <c r="B23" s="169">
        <v>0.42708333333333331</v>
      </c>
      <c r="C23" s="173" t="str">
        <f>IF(G$2=Çağrı!F22,Çağrı!C22,IF(G$2=Çağrı!L22,Çağrı!I22,IF(G$2=Muhasebe!F22,Muhasebe!C22,IF(G$2=Muhasebe!L22,Muhasebe!I22,IF(G$2=Banka!F22,Banka!C22,IF(G$2=Banka!L22,Banka!I22,IF(G$2=SosGüv!F22,SosGüv!C22,IF(G$2=SosGüv!L22,SosGüv!I22,IF(G$2=BilProg!F22,BilProg!C22,IF(G$2=BilProg!L22,BilProg!I22,IF(G$2=BilGüv!F22,BilGüv!C22,IF(G$2=BilGüv!L22,BilGüv!I22," "))))))))))))</f>
        <v xml:space="preserve"> </v>
      </c>
      <c r="D23" s="174" t="str">
        <f>IF(G$2=Çağrı!F22,Çağrı!D22,IF(G$2=Çağrı!L22,Çağrı!J22,IF(G$2=Muhasebe!F22,Muhasebe!D22,IF(G$2=Muhasebe!L22,Muhasebe!J22,IF(G$2=Banka!F22,Banka!D22,IF(G$2=Banka!L22,Banka!J22,IF(G$2=SosGüv!F22,SosGüv!D22,IF(G$2=SosGüv!L22,SosGüv!J22,IF(G$2=BilProg!F22,BilProg!D22,IF(G$2=BilProg!L22,BilProg!J22,IF(G$2=BilGüv!F22,BilGüv!D22,IF(G$2=BilGüv!L22,BilGüv!J22," "))))))))))))</f>
        <v xml:space="preserve"> </v>
      </c>
      <c r="E23" s="174" t="str">
        <f>IF(G$2=Çağrı!F22,Çağrı!E22,IF(G$2=Çağrı!L22,Çağrı!K22,IF(G$2=Muhasebe!F22,Muhasebe!E22,IF(G$2=Muhasebe!L22,Muhasebe!K22,IF(G$2=Banka!F22,Banka!E22,IF(G$2=Banka!L22,Banka!K22,IF(G$2=SosGüv!F22,SosGüv!E22,IF(G$2=SosGüv!L22,SosGüv!K22,IF(G$2=BilProg!F22,BilProg!E22,IF(G$2=BilProg!L22,BilProg!K22,IF(G$2=BilGüv!F22,BilGüv!E22,IF(G$2=BilGüv!L22,BilGüv!K22," "))))))))))))</f>
        <v xml:space="preserve"> </v>
      </c>
      <c r="F23" s="93">
        <v>20</v>
      </c>
      <c r="G23" s="157"/>
      <c r="H23" s="248" t="str">
        <f t="shared" si="0"/>
        <v xml:space="preserve"> </v>
      </c>
      <c r="I23" s="296"/>
      <c r="J23" s="108">
        <v>0.42708333333333331</v>
      </c>
      <c r="K23" s="97" t="str">
        <f>IF($G$2=Çağrı!F22,1," ")</f>
        <v xml:space="preserve"> </v>
      </c>
      <c r="L23" s="97" t="str">
        <f>IF($G$2=Çağrı!L22,1," ")</f>
        <v xml:space="preserve"> </v>
      </c>
      <c r="M23" s="97" t="str">
        <f>IF($G$2=Muhasebe!F22,1," ")</f>
        <v xml:space="preserve"> </v>
      </c>
      <c r="N23" s="97" t="str">
        <f>IF($G$2=Muhasebe!L22,1," ")</f>
        <v xml:space="preserve"> </v>
      </c>
      <c r="O23" s="101" t="str">
        <f>IF($G$2=Banka!F22,1," ")</f>
        <v xml:space="preserve"> </v>
      </c>
      <c r="P23" s="101" t="str">
        <f>IF($G$2=Banka!L22,1," ")</f>
        <v xml:space="preserve"> </v>
      </c>
      <c r="Q23" s="101" t="str">
        <f>IF($G$2=BilProg!F22,1," ")</f>
        <v xml:space="preserve"> </v>
      </c>
      <c r="R23" s="101" t="str">
        <f>IF($G$2=BilProg!L22,1," ")</f>
        <v xml:space="preserve"> </v>
      </c>
      <c r="S23" s="97" t="str">
        <f>IF($G$2=BilGüv!F22,1," ")</f>
        <v xml:space="preserve"> </v>
      </c>
      <c r="T23" s="97" t="str">
        <f>IF($L$2=BilGüv!L22,1," ")</f>
        <v xml:space="preserve"> </v>
      </c>
      <c r="U23" s="101" t="str">
        <f>IF($G$2=SosGüv!F22,1," ")</f>
        <v xml:space="preserve"> </v>
      </c>
      <c r="V23" s="101" t="str">
        <f>IF($L$2=SosGüv!L22,1," ")</f>
        <v xml:space="preserve"> </v>
      </c>
      <c r="W23" s="102" t="str">
        <f t="shared" si="1"/>
        <v xml:space="preserve"> </v>
      </c>
    </row>
    <row r="24" spans="1:23" s="93" customFormat="1" ht="10.5" customHeight="1" thickBot="1" x14ac:dyDescent="0.3">
      <c r="A24" s="309"/>
      <c r="B24" s="169">
        <v>0.46875</v>
      </c>
      <c r="C24" s="173" t="str">
        <f>IF(G$2=Çağrı!F23,Çağrı!C23,IF(G$2=Çağrı!L23,Çağrı!I23,IF(G$2=Muhasebe!F23,Muhasebe!C23,IF(G$2=Muhasebe!L23,Muhasebe!I23,IF(G$2=Banka!F23,Banka!C23,IF(G$2=Banka!L23,Banka!I23,IF(G$2=SosGüv!F23,SosGüv!C23,IF(G$2=SosGüv!L23,SosGüv!I23,IF(G$2=BilProg!F23,BilProg!C23,IF(G$2=BilProg!L23,BilProg!I23,IF(G$2=BilGüv!F23,BilGüv!C23,IF(G$2=BilGüv!L23,BilGüv!I23," "))))))))))))</f>
        <v xml:space="preserve"> </v>
      </c>
      <c r="D24" s="174" t="str">
        <f>IF(G$2=Çağrı!F23,Çağrı!D23,IF(G$2=Çağrı!L23,Çağrı!J23,IF(G$2=Muhasebe!F23,Muhasebe!D23,IF(G$2=Muhasebe!L23,Muhasebe!J23,IF(G$2=Banka!F23,Banka!D23,IF(G$2=Banka!L23,Banka!J23,IF(G$2=SosGüv!F23,SosGüv!D23,IF(G$2=SosGüv!L23,SosGüv!J23,IF(G$2=BilProg!F23,BilProg!D23,IF(G$2=BilProg!L23,BilProg!J23,IF(G$2=BilGüv!F23,BilGüv!D23,IF(G$2=BilGüv!L23,BilGüv!J23," "))))))))))))</f>
        <v xml:space="preserve"> </v>
      </c>
      <c r="E24" s="174" t="str">
        <f>IF(G$2=Çağrı!F23,Çağrı!E23,IF(G$2=Çağrı!L23,Çağrı!K23,IF(G$2=Muhasebe!F23,Muhasebe!E23,IF(G$2=Muhasebe!L23,Muhasebe!K23,IF(G$2=Banka!F23,Banka!E23,IF(G$2=Banka!L23,Banka!K23,IF(G$2=SosGüv!F23,SosGüv!E23,IF(G$2=SosGüv!L23,SosGüv!K23,IF(G$2=BilProg!F23,BilProg!E23,IF(G$2=BilProg!L23,BilProg!K23,IF(G$2=BilGüv!F23,BilGüv!E23,IF(G$2=BilGüv!L23,BilGüv!K23," "))))))))))))</f>
        <v xml:space="preserve"> </v>
      </c>
      <c r="F24" s="94">
        <v>21</v>
      </c>
      <c r="G24" s="157"/>
      <c r="H24" s="248" t="str">
        <f t="shared" si="0"/>
        <v xml:space="preserve"> </v>
      </c>
      <c r="I24" s="296"/>
      <c r="J24" s="113">
        <v>0.46875</v>
      </c>
      <c r="K24" s="97" t="str">
        <f>IF($G$2=Çağrı!F23,1," ")</f>
        <v xml:space="preserve"> </v>
      </c>
      <c r="L24" s="97" t="str">
        <f>IF($G$2=Çağrı!L23,1," ")</f>
        <v xml:space="preserve"> </v>
      </c>
      <c r="M24" s="97" t="str">
        <f>IF($G$2=Muhasebe!F23,1," ")</f>
        <v xml:space="preserve"> </v>
      </c>
      <c r="N24" s="97" t="str">
        <f>IF($G$2=Muhasebe!L23,1," ")</f>
        <v xml:space="preserve"> </v>
      </c>
      <c r="O24" s="101" t="str">
        <f>IF($G$2=Banka!F23,1," ")</f>
        <v xml:space="preserve"> </v>
      </c>
      <c r="P24" s="101" t="str">
        <f>IF($G$2=Banka!L23,1," ")</f>
        <v xml:space="preserve"> </v>
      </c>
      <c r="Q24" s="101" t="str">
        <f>IF($G$2=BilProg!F23,1," ")</f>
        <v xml:space="preserve"> </v>
      </c>
      <c r="R24" s="101" t="str">
        <f>IF($G$2=BilProg!L23,1," ")</f>
        <v xml:space="preserve"> </v>
      </c>
      <c r="S24" s="97" t="str">
        <f>IF($G$2=BilGüv!F23,1," ")</f>
        <v xml:space="preserve"> </v>
      </c>
      <c r="T24" s="97" t="str">
        <f>IF($L$2=BilGüv!L23,1," ")</f>
        <v xml:space="preserve"> </v>
      </c>
      <c r="U24" s="101" t="str">
        <f>IF($G$2=SosGüv!F23,1," ")</f>
        <v xml:space="preserve"> </v>
      </c>
      <c r="V24" s="101" t="str">
        <f>IF($L$2=SosGüv!L23,1," ")</f>
        <v xml:space="preserve"> </v>
      </c>
      <c r="W24" s="102" t="str">
        <f t="shared" si="1"/>
        <v xml:space="preserve"> </v>
      </c>
    </row>
    <row r="25" spans="1:23" s="93" customFormat="1" ht="10.5" customHeight="1" thickBot="1" x14ac:dyDescent="0.3">
      <c r="A25" s="309"/>
      <c r="B25" s="169">
        <v>0.5</v>
      </c>
      <c r="C25" s="173" t="str">
        <f>IF(G$2=Çağrı!F24,Çağrı!C24,IF(G$2=Çağrı!L24,Çağrı!I24,IF(G$2=Muhasebe!F24,Muhasebe!C24,IF(G$2=Muhasebe!L24,Muhasebe!I24,IF(G$2=Banka!F24,Banka!C24,IF(G$2=Banka!L24,Banka!I24,IF(G$2=SosGüv!F24,SosGüv!C24,IF(G$2=SosGüv!L24,SosGüv!I24,IF(G$2=BilProg!F24,BilProg!C24,IF(G$2=BilProg!L24,BilProg!I24,IF(G$2=BilGüv!F24,BilGüv!C24,IF(G$2=BilGüv!L24,BilGüv!I24," "))))))))))))</f>
        <v xml:space="preserve"> </v>
      </c>
      <c r="D25" s="174" t="str">
        <f>IF(G$2=Çağrı!F24,Çağrı!D24,IF(G$2=Çağrı!L24,Çağrı!J24,IF(G$2=Muhasebe!F24,Muhasebe!D24,IF(G$2=Muhasebe!L24,Muhasebe!J24,IF(G$2=Banka!F24,Banka!D24,IF(G$2=Banka!L24,Banka!J24,IF(G$2=SosGüv!F24,SosGüv!D24,IF(G$2=SosGüv!L24,SosGüv!J24,IF(G$2=BilProg!F24,BilProg!D24,IF(G$2=BilProg!L24,BilProg!J24,IF(G$2=BilGüv!F24,BilGüv!D24,IF(G$2=BilGüv!L24,BilGüv!J24," "))))))))))))</f>
        <v xml:space="preserve"> </v>
      </c>
      <c r="E25" s="174" t="str">
        <f>IF(G$2=Çağrı!F24,Çağrı!E24,IF(G$2=Çağrı!L24,Çağrı!K24,IF(G$2=Muhasebe!F24,Muhasebe!E24,IF(G$2=Muhasebe!L24,Muhasebe!K24,IF(G$2=Banka!F24,Banka!E24,IF(G$2=Banka!L24,Banka!K24,IF(G$2=SosGüv!F24,SosGüv!E24,IF(G$2=SosGüv!L24,SosGüv!K24,IF(G$2=BilProg!F24,BilProg!E24,IF(G$2=BilProg!L24,BilProg!K24,IF(G$2=BilGüv!F24,BilGüv!E24,IF(G$2=BilGüv!L24,BilGüv!K24," "))))))))))))</f>
        <v xml:space="preserve"> </v>
      </c>
      <c r="F25" s="93">
        <v>22</v>
      </c>
      <c r="G25" s="157"/>
      <c r="H25" s="248" t="str">
        <f t="shared" si="0"/>
        <v xml:space="preserve"> </v>
      </c>
      <c r="I25" s="296"/>
      <c r="J25" s="108"/>
      <c r="K25" s="97" t="str">
        <f>IF($G$2=Çağrı!F24,1," ")</f>
        <v xml:space="preserve"> </v>
      </c>
      <c r="L25" s="97" t="str">
        <f>IF($G$2=Çağrı!L24,1," ")</f>
        <v xml:space="preserve"> </v>
      </c>
      <c r="M25" s="97" t="str">
        <f>IF($G$2=Muhasebe!F24,1," ")</f>
        <v xml:space="preserve"> </v>
      </c>
      <c r="N25" s="97" t="str">
        <f>IF($G$2=Muhasebe!L24,1," ")</f>
        <v xml:space="preserve"> </v>
      </c>
      <c r="O25" s="101" t="str">
        <f>IF($G$2=Banka!F24,1," ")</f>
        <v xml:space="preserve"> </v>
      </c>
      <c r="P25" s="101" t="str">
        <f>IF($G$2=Banka!L24,1," ")</f>
        <v xml:space="preserve"> </v>
      </c>
      <c r="Q25" s="101" t="str">
        <f>IF($G$2=BilProg!F24,1," ")</f>
        <v xml:space="preserve"> </v>
      </c>
      <c r="R25" s="101" t="str">
        <f>IF($G$2=BilProg!L24,1," ")</f>
        <v xml:space="preserve"> </v>
      </c>
      <c r="S25" s="97" t="str">
        <f>IF($G$2=BilGüv!F24,1," ")</f>
        <v xml:space="preserve"> </v>
      </c>
      <c r="T25" s="97" t="str">
        <f>IF($L$2=BilGüv!L24,1," ")</f>
        <v xml:space="preserve"> </v>
      </c>
      <c r="U25" s="101" t="str">
        <f>IF($G$2=SosGüv!F24,1," ")</f>
        <v xml:space="preserve"> </v>
      </c>
      <c r="V25" s="101" t="str">
        <f>IF($L$2=SosGüv!L24,1," ")</f>
        <v xml:space="preserve"> </v>
      </c>
      <c r="W25" s="102" t="str">
        <f t="shared" si="1"/>
        <v xml:space="preserve"> </v>
      </c>
    </row>
    <row r="26" spans="1:23" s="93" customFormat="1" ht="10.5" customHeight="1" thickBot="1" x14ac:dyDescent="0.3">
      <c r="A26" s="309"/>
      <c r="B26" s="169">
        <v>0.54166666666666663</v>
      </c>
      <c r="C26" s="173" t="str">
        <f>IF(G$2=Çağrı!F25,Çağrı!C25,IF(G$2=Çağrı!L25,Çağrı!I25,IF(G$2=Muhasebe!F25,Muhasebe!C25,IF(G$2=Muhasebe!L25,Muhasebe!I25,IF(G$2=Banka!F25,Banka!C25,IF(G$2=Banka!L25,Banka!I25,IF(G$2=SosGüv!F25,SosGüv!C25,IF(G$2=SosGüv!L25,SosGüv!I25,IF(G$2=BilProg!F25,BilProg!C25,IF(G$2=BilProg!L25,BilProg!I25,IF(G$2=BilGüv!F25,BilGüv!C25,IF(G$2=BilGüv!L25,BilGüv!I25," "))))))))))))</f>
        <v xml:space="preserve"> </v>
      </c>
      <c r="D26" s="174" t="str">
        <f>IF(G$2=Çağrı!F25,Çağrı!D25,IF(G$2=Çağrı!L25,Çağrı!J25,IF(G$2=Muhasebe!F25,Muhasebe!D25,IF(G$2=Muhasebe!L25,Muhasebe!J25,IF(G$2=Banka!F25,Banka!D25,IF(G$2=Banka!L25,Banka!J25,IF(G$2=SosGüv!F25,SosGüv!D25,IF(G$2=SosGüv!L25,SosGüv!J25,IF(G$2=BilProg!F25,BilProg!D25,IF(G$2=BilProg!L25,BilProg!J25,IF(G$2=BilGüv!F25,BilGüv!D25,IF(G$2=BilGüv!L25,BilGüv!J25," "))))))))))))</f>
        <v xml:space="preserve"> </v>
      </c>
      <c r="E26" s="174" t="str">
        <f>IF(G$2=Çağrı!F25,Çağrı!E25,IF(G$2=Çağrı!L25,Çağrı!K25,IF(G$2=Muhasebe!F25,Muhasebe!E25,IF(G$2=Muhasebe!L25,Muhasebe!K25,IF(G$2=Banka!F25,Banka!E25,IF(G$2=Banka!L25,Banka!K25,IF(G$2=SosGüv!F25,SosGüv!E25,IF(G$2=SosGüv!L25,SosGüv!K25,IF(G$2=BilProg!F25,BilProg!E25,IF(G$2=BilProg!L25,BilProg!K25,IF(G$2=BilGüv!F25,BilGüv!E25,IF(G$2=BilGüv!L25,BilGüv!K25," "))))))))))))</f>
        <v xml:space="preserve"> </v>
      </c>
      <c r="F26" s="93">
        <v>23</v>
      </c>
      <c r="G26" s="157"/>
      <c r="H26" s="248" t="str">
        <f t="shared" si="0"/>
        <v xml:space="preserve"> </v>
      </c>
      <c r="I26" s="296"/>
      <c r="J26" s="113">
        <v>0.54166666666666663</v>
      </c>
      <c r="K26" s="97" t="str">
        <f>IF($G$2=Çağrı!F25,1," ")</f>
        <v xml:space="preserve"> </v>
      </c>
      <c r="L26" s="97" t="str">
        <f>IF($G$2=Çağrı!L25,1," ")</f>
        <v xml:space="preserve"> </v>
      </c>
      <c r="M26" s="97" t="str">
        <f>IF($G$2=Muhasebe!F25,1," ")</f>
        <v xml:space="preserve"> </v>
      </c>
      <c r="N26" s="97" t="str">
        <f>IF($G$2=Muhasebe!L25,1," ")</f>
        <v xml:space="preserve"> </v>
      </c>
      <c r="O26" s="101" t="str">
        <f>IF($G$2=Banka!F25,1," ")</f>
        <v xml:space="preserve"> </v>
      </c>
      <c r="P26" s="101" t="str">
        <f>IF($G$2=Banka!L25,1," ")</f>
        <v xml:space="preserve"> </v>
      </c>
      <c r="Q26" s="101" t="str">
        <f>IF($G$2=BilProg!F25,1," ")</f>
        <v xml:space="preserve"> </v>
      </c>
      <c r="R26" s="101" t="str">
        <f>IF($G$2=BilProg!L25,1," ")</f>
        <v xml:space="preserve"> </v>
      </c>
      <c r="S26" s="97" t="str">
        <f>IF($G$2=BilGüv!F25,1," ")</f>
        <v xml:space="preserve"> </v>
      </c>
      <c r="T26" s="97" t="str">
        <f>IF($L$2=BilGüv!L25,1," ")</f>
        <v xml:space="preserve"> </v>
      </c>
      <c r="U26" s="101" t="str">
        <f>IF($G$2=SosGüv!F25,1," ")</f>
        <v xml:space="preserve"> </v>
      </c>
      <c r="V26" s="101" t="str">
        <f>IF($L$2=SosGüv!L25,1," ")</f>
        <v xml:space="preserve"> </v>
      </c>
      <c r="W26" s="102" t="str">
        <f t="shared" si="1"/>
        <v xml:space="preserve"> </v>
      </c>
    </row>
    <row r="27" spans="1:23" s="93" customFormat="1" ht="10.5" customHeight="1" thickBot="1" x14ac:dyDescent="0.3">
      <c r="A27" s="309"/>
      <c r="B27" s="169">
        <v>0.58333333333333337</v>
      </c>
      <c r="C27" s="173" t="str">
        <f>IF(G$2=Çağrı!F26,Çağrı!C26,IF(G$2=Çağrı!L26,Çağrı!I26,IF(G$2=Muhasebe!F26,Muhasebe!C26,IF(G$2=Muhasebe!L26,Muhasebe!I26,IF(G$2=Banka!F26,Banka!C26,IF(G$2=Banka!L26,Banka!I26,IF(G$2=SosGüv!F26,SosGüv!C26,IF(G$2=SosGüv!L26,SosGüv!I26,IF(G$2=BilProg!F26,BilProg!C26,IF(G$2=BilProg!L26,BilProg!I26,IF(G$2=BilGüv!F26,BilGüv!C26,IF(G$2=BilGüv!L26,BilGüv!I26," "))))))))))))</f>
        <v xml:space="preserve"> </v>
      </c>
      <c r="D27" s="174" t="str">
        <f>IF(G$2=Çağrı!F26,Çağrı!D26,IF(G$2=Çağrı!L26,Çağrı!J26,IF(G$2=Muhasebe!F26,Muhasebe!D26,IF(G$2=Muhasebe!L26,Muhasebe!J26,IF(G$2=Banka!F26,Banka!D26,IF(G$2=Banka!L26,Banka!J26,IF(G$2=SosGüv!F26,SosGüv!D26,IF(G$2=SosGüv!L26,SosGüv!J26,IF(G$2=BilProg!F26,BilProg!D26,IF(G$2=BilProg!L26,BilProg!J26,IF(G$2=BilGüv!F26,BilGüv!D26,IF(G$2=BilGüv!L26,BilGüv!J26," "))))))))))))</f>
        <v xml:space="preserve"> </v>
      </c>
      <c r="E27" s="174" t="str">
        <f>IF(G$2=Çağrı!F26,Çağrı!E26,IF(G$2=Çağrı!L26,Çağrı!K26,IF(G$2=Muhasebe!F26,Muhasebe!E26,IF(G$2=Muhasebe!L26,Muhasebe!K26,IF(G$2=Banka!F26,Banka!E26,IF(G$2=Banka!L26,Banka!K26,IF(G$2=SosGüv!F26,SosGüv!E26,IF(G$2=SosGüv!L26,SosGüv!K26,IF(G$2=BilProg!F26,BilProg!E26,IF(G$2=BilProg!L26,BilProg!K26,IF(G$2=BilGüv!F26,BilGüv!E26,IF(G$2=BilGüv!L26,BilGüv!K26," "))))))))))))</f>
        <v xml:space="preserve"> </v>
      </c>
      <c r="F27" s="93">
        <v>24</v>
      </c>
      <c r="G27" s="160"/>
      <c r="H27" s="248" t="str">
        <f t="shared" si="0"/>
        <v xml:space="preserve"> </v>
      </c>
      <c r="I27" s="296"/>
      <c r="J27" s="108">
        <v>0.58333333333333337</v>
      </c>
      <c r="K27" s="97" t="str">
        <f>IF($G$2=Çağrı!F26,1," ")</f>
        <v xml:space="preserve"> </v>
      </c>
      <c r="L27" s="97" t="str">
        <f>IF($G$2=Çağrı!L26,1," ")</f>
        <v xml:space="preserve"> </v>
      </c>
      <c r="M27" s="97" t="str">
        <f>IF($G$2=Muhasebe!F26,1," ")</f>
        <v xml:space="preserve"> </v>
      </c>
      <c r="N27" s="97" t="str">
        <f>IF($G$2=Muhasebe!L26,1," ")</f>
        <v xml:space="preserve"> </v>
      </c>
      <c r="O27" s="101" t="str">
        <f>IF($G$2=Banka!F26,1," ")</f>
        <v xml:space="preserve"> </v>
      </c>
      <c r="P27" s="101" t="str">
        <f>IF($G$2=Banka!L26,1," ")</f>
        <v xml:space="preserve"> </v>
      </c>
      <c r="Q27" s="101" t="str">
        <f>IF($G$2=BilProg!F26,1," ")</f>
        <v xml:space="preserve"> </v>
      </c>
      <c r="R27" s="101" t="str">
        <f>IF($G$2=BilProg!L26,1," ")</f>
        <v xml:space="preserve"> </v>
      </c>
      <c r="S27" s="97" t="str">
        <f>IF($G$2=BilGüv!F26,1," ")</f>
        <v xml:space="preserve"> </v>
      </c>
      <c r="T27" s="97" t="str">
        <f>IF($L$2=BilGüv!L26,1," ")</f>
        <v xml:space="preserve"> </v>
      </c>
      <c r="U27" s="101" t="str">
        <f>IF($G$2=SosGüv!F26,1," ")</f>
        <v xml:space="preserve"> </v>
      </c>
      <c r="V27" s="101" t="str">
        <f>IF($L$2=SosGüv!L26,1," ")</f>
        <v xml:space="preserve"> </v>
      </c>
      <c r="W27" s="102" t="str">
        <f t="shared" si="1"/>
        <v xml:space="preserve"> </v>
      </c>
    </row>
    <row r="28" spans="1:23" s="93" customFormat="1" ht="10.5" customHeight="1" thickBot="1" x14ac:dyDescent="0.3">
      <c r="A28" s="309"/>
      <c r="B28" s="169">
        <v>0.625</v>
      </c>
      <c r="C28" s="173" t="str">
        <f>IF(G$2=Çağrı!F27,Çağrı!C27,IF(G$2=Çağrı!L27,Çağrı!I27,IF(G$2=Muhasebe!F27,Muhasebe!C27,IF(G$2=Muhasebe!L27,Muhasebe!I27,IF(G$2=Banka!F27,Banka!C27,IF(G$2=Banka!L27,Banka!I27,IF(G$2=SosGüv!F27,SosGüv!C27,IF(G$2=SosGüv!L27,SosGüv!I27,IF(G$2=BilProg!F27,BilProg!C27,IF(G$2=BilProg!L27,BilProg!I27,IF(G$2=BilGüv!F27,BilGüv!C27,IF(G$2=BilGüv!L27,BilGüv!I27," "))))))))))))</f>
        <v xml:space="preserve"> </v>
      </c>
      <c r="D28" s="174" t="str">
        <f>IF(G$2=Çağrı!F27,Çağrı!D27,IF(G$2=Çağrı!L27,Çağrı!J27,IF(G$2=Muhasebe!F27,Muhasebe!D27,IF(G$2=Muhasebe!L27,Muhasebe!J27,IF(G$2=Banka!F27,Banka!D27,IF(G$2=Banka!L27,Banka!J27,IF(G$2=SosGüv!F27,SosGüv!D27,IF(G$2=SosGüv!L27,SosGüv!J27,IF(G$2=BilProg!F27,BilProg!D27,IF(G$2=BilProg!L27,BilProg!J27,IF(G$2=BilGüv!F27,BilGüv!D27,IF(G$2=BilGüv!L27,BilGüv!J27," "))))))))))))</f>
        <v xml:space="preserve"> </v>
      </c>
      <c r="E28" s="174" t="str">
        <f>IF(G$2=Çağrı!F27,Çağrı!E27,IF(G$2=Çağrı!L27,Çağrı!K27,IF(G$2=Muhasebe!F27,Muhasebe!E27,IF(G$2=Muhasebe!L27,Muhasebe!K27,IF(G$2=Banka!F27,Banka!E27,IF(G$2=Banka!L27,Banka!K27,IF(G$2=SosGüv!F27,SosGüv!E27,IF(G$2=SosGüv!L27,SosGüv!K27,IF(G$2=BilProg!F27,BilProg!E27,IF(G$2=BilProg!L27,BilProg!K27,IF(G$2=BilGüv!F27,BilGüv!E27,IF(G$2=BilGüv!L27,BilGüv!K27," "))))))))))))</f>
        <v xml:space="preserve"> </v>
      </c>
      <c r="F28" s="94">
        <v>25</v>
      </c>
      <c r="G28" s="160"/>
      <c r="H28" s="248" t="str">
        <f t="shared" si="0"/>
        <v xml:space="preserve"> </v>
      </c>
      <c r="I28" s="296"/>
      <c r="J28" s="113">
        <v>0.625</v>
      </c>
      <c r="K28" s="97" t="str">
        <f>IF($G$2=Çağrı!F27,1," ")</f>
        <v xml:space="preserve"> </v>
      </c>
      <c r="L28" s="97" t="str">
        <f>IF($G$2=Çağrı!L27,1," ")</f>
        <v xml:space="preserve"> </v>
      </c>
      <c r="M28" s="97" t="str">
        <f>IF($G$2=Muhasebe!F27,1," ")</f>
        <v xml:space="preserve"> </v>
      </c>
      <c r="N28" s="97" t="str">
        <f>IF($G$2=Muhasebe!L27,1," ")</f>
        <v xml:space="preserve"> </v>
      </c>
      <c r="O28" s="101" t="str">
        <f>IF($G$2=Banka!F27,1," ")</f>
        <v xml:space="preserve"> </v>
      </c>
      <c r="P28" s="101" t="str">
        <f>IF($G$2=Banka!L27,1," ")</f>
        <v xml:space="preserve"> </v>
      </c>
      <c r="Q28" s="101" t="str">
        <f>IF($G$2=BilProg!F27,1," ")</f>
        <v xml:space="preserve"> </v>
      </c>
      <c r="R28" s="101" t="str">
        <f>IF($G$2=BilProg!L27,1," ")</f>
        <v xml:space="preserve"> </v>
      </c>
      <c r="S28" s="97" t="str">
        <f>IF($G$2=BilGüv!F27,1," ")</f>
        <v xml:space="preserve"> </v>
      </c>
      <c r="T28" s="97" t="str">
        <f>IF($L$2=BilGüv!L27,1," ")</f>
        <v xml:space="preserve"> </v>
      </c>
      <c r="U28" s="101" t="str">
        <f>IF($G$2=SosGüv!F27,1," ")</f>
        <v xml:space="preserve"> </v>
      </c>
      <c r="V28" s="101" t="str">
        <f>IF($L$2=SosGüv!L27,1," ")</f>
        <v xml:space="preserve"> </v>
      </c>
      <c r="W28" s="102" t="str">
        <f t="shared" si="1"/>
        <v xml:space="preserve"> </v>
      </c>
    </row>
    <row r="29" spans="1:23" s="93" customFormat="1" ht="10.5" customHeight="1" thickBot="1" x14ac:dyDescent="0.3">
      <c r="A29" s="310"/>
      <c r="B29" s="175">
        <v>0.66666666666666663</v>
      </c>
      <c r="C29" s="173" t="str">
        <f>IF(G$2=Çağrı!F28,Çağrı!C28,IF(G$2=Çağrı!L28,Çağrı!I28,IF(G$2=Muhasebe!F28,Muhasebe!C28,IF(G$2=Muhasebe!L28,Muhasebe!I28,IF(G$2=Banka!F28,Banka!C28,IF(G$2=Banka!L28,Banka!I28,IF(G$2=SosGüv!F28,SosGüv!C28,IF(G$2=SosGüv!L28,SosGüv!I28,IF(G$2=BilProg!F28,BilProg!C28,IF(G$2=BilProg!L28,BilProg!I28,IF(G$2=BilGüv!F28,BilGüv!C28,IF(G$2=BilGüv!L28,BilGüv!I28," "))))))))))))</f>
        <v xml:space="preserve"> </v>
      </c>
      <c r="D29" s="174" t="str">
        <f>IF(G$2=Çağrı!F28,Çağrı!D28,IF(G$2=Çağrı!L28,Çağrı!J28,IF(G$2=Muhasebe!F28,Muhasebe!D28,IF(G$2=Muhasebe!L28,Muhasebe!J28,IF(G$2=Banka!F28,Banka!D28,IF(G$2=Banka!L28,Banka!J28,IF(G$2=SosGüv!F28,SosGüv!D28,IF(G$2=SosGüv!L28,SosGüv!J28,IF(G$2=BilProg!F28,BilProg!D28,IF(G$2=BilProg!L28,BilProg!J28,IF(G$2=BilGüv!F28,BilGüv!D28,IF(G$2=BilGüv!L28,BilGüv!J28," "))))))))))))</f>
        <v xml:space="preserve"> </v>
      </c>
      <c r="E29" s="174" t="str">
        <f>IF(G$2=Çağrı!F28,Çağrı!E28,IF(G$2=Çağrı!L28,Çağrı!K28,IF(G$2=Muhasebe!F28,Muhasebe!E28,IF(G$2=Muhasebe!L28,Muhasebe!K28,IF(G$2=Banka!F28,Banka!E28,IF(G$2=Banka!L28,Banka!K28,IF(G$2=SosGüv!F28,SosGüv!E28,IF(G$2=SosGüv!L28,SosGüv!K28,IF(G$2=BilProg!F28,BilProg!E28,IF(G$2=BilProg!L28,BilProg!K28,IF(G$2=BilGüv!F28,BilGüv!E28,IF(G$2=BilGüv!L28,BilGüv!K28," "))))))))))))</f>
        <v xml:space="preserve"> </v>
      </c>
      <c r="G29" s="160"/>
      <c r="H29" s="248" t="str">
        <f t="shared" si="0"/>
        <v xml:space="preserve"> </v>
      </c>
      <c r="I29" s="297"/>
      <c r="J29" s="120">
        <v>0.66666666666666663</v>
      </c>
      <c r="K29" s="97" t="str">
        <f>IF($G$2=Çağrı!F28,1," ")</f>
        <v xml:space="preserve"> </v>
      </c>
      <c r="L29" s="97" t="str">
        <f>IF($G$2=Çağrı!L28,1," ")</f>
        <v xml:space="preserve"> </v>
      </c>
      <c r="M29" s="97" t="str">
        <f>IF($G$2=Muhasebe!F28,1," ")</f>
        <v xml:space="preserve"> </v>
      </c>
      <c r="N29" s="97" t="str">
        <f>IF($G$2=Muhasebe!L28,1," ")</f>
        <v xml:space="preserve"> </v>
      </c>
      <c r="O29" s="101" t="str">
        <f>IF($G$2=Banka!F28,1," ")</f>
        <v xml:space="preserve"> </v>
      </c>
      <c r="P29" s="101" t="str">
        <f>IF($G$2=Banka!L28,1," ")</f>
        <v xml:space="preserve"> </v>
      </c>
      <c r="Q29" s="101" t="str">
        <f>IF($G$2=BilProg!F28,1," ")</f>
        <v xml:space="preserve"> </v>
      </c>
      <c r="R29" s="101" t="str">
        <f>IF($G$2=BilProg!L28,1," ")</f>
        <v xml:space="preserve"> </v>
      </c>
      <c r="S29" s="97" t="str">
        <f>IF($G$2=BilGüv!F28,1," ")</f>
        <v xml:space="preserve"> </v>
      </c>
      <c r="T29" s="97" t="str">
        <f>IF($L$2=BilGüv!L28,1," ")</f>
        <v xml:space="preserve"> </v>
      </c>
      <c r="U29" s="101" t="str">
        <f>IF($G$2=SosGüv!F28,1," ")</f>
        <v xml:space="preserve"> </v>
      </c>
      <c r="V29" s="101" t="str">
        <f>IF($L$2=SosGüv!L28,1," ")</f>
        <v xml:space="preserve"> </v>
      </c>
      <c r="W29" s="102" t="str">
        <f t="shared" si="1"/>
        <v xml:space="preserve"> </v>
      </c>
    </row>
    <row r="30" spans="1:23" s="93" customFormat="1" ht="12" thickBot="1" x14ac:dyDescent="0.3">
      <c r="A30" s="311" t="s">
        <v>7</v>
      </c>
      <c r="B30" s="178">
        <v>0.38541666666666669</v>
      </c>
      <c r="C30" s="173" t="str">
        <f>IF(G$2=Çağrı!F29,Çağrı!C29,IF(G$2=Çağrı!L29,Çağrı!I29,IF(G$2=Muhasebe!F29,Muhasebe!C29,IF(G$2=Muhasebe!L29,Muhasebe!I29,IF(G$2=Banka!F29,Banka!C29,IF(G$2=Banka!L29,Banka!I29,IF(G$2=SosGüv!F29,SosGüv!C29,IF(G$2=SosGüv!L29,SosGüv!I29,IF(G$2=BilProg!F29,BilProg!C29,IF(G$2=BilProg!L29,BilProg!I29,IF(G$2=BilGüv!F29,BilGüv!C29,IF(G$2=BilGüv!L29,BilGüv!I29," "))))))))))))</f>
        <v>BAN244</v>
      </c>
      <c r="D30" s="174" t="str">
        <f>IF(G$2=Çağrı!F29,Çağrı!D29,IF(G$2=Çağrı!L29,Çağrı!J29,IF(G$2=Muhasebe!F29,Muhasebe!D29,IF(G$2=Muhasebe!L29,Muhasebe!J29,IF(G$2=Banka!F29,Banka!D29,IF(G$2=Banka!L29,Banka!J29,IF(G$2=SosGüv!F29,SosGüv!D29,IF(G$2=SosGüv!L29,SosGüv!J29,IF(G$2=BilProg!F29,BilProg!D29,IF(G$2=BilProg!L29,BilProg!J29,IF(G$2=BilGüv!F29,BilGüv!D29,IF(G$2=BilGüv!L29,BilGüv!J29," "))))))))))))</f>
        <v>Poliçe Üretim ve Sunum Teknikleri</v>
      </c>
      <c r="E30" s="174" t="str">
        <f>IF(G$2=Çağrı!F29,Çağrı!E29,IF(G$2=Çağrı!L29,Çağrı!K29,IF(G$2=Muhasebe!F29,Muhasebe!E29,IF(G$2=Muhasebe!L29,Muhasebe!K29,IF(G$2=Banka!F29,Banka!E29,IF(G$2=Banka!L29,Banka!K29,IF(G$2=SosGüv!F29,SosGüv!E29,IF(G$2=SosGüv!L29,SosGüv!K29,IF(G$2=BilProg!F29,BilProg!E29,IF(G$2=BilProg!L29,BilProg!K29,IF(G$2=BilGüv!F29,BilGüv!E29,IF(G$2=BilGüv!L29,BilGüv!K29," "))))))))))))</f>
        <v>Öğr. Gör. SEVAL ŞENGEZER</v>
      </c>
      <c r="G30" s="160"/>
      <c r="H30" s="248" t="str">
        <f t="shared" si="0"/>
        <v xml:space="preserve"> </v>
      </c>
      <c r="I30" s="295" t="s">
        <v>7</v>
      </c>
      <c r="J30" s="100">
        <v>0.38541666666666669</v>
      </c>
      <c r="K30" s="97" t="str">
        <f>IF($G$2=Çağrı!F29,1," ")</f>
        <v xml:space="preserve"> </v>
      </c>
      <c r="L30" s="97" t="str">
        <f>IF($G$2=Çağrı!L29,1," ")</f>
        <v xml:space="preserve"> </v>
      </c>
      <c r="M30" s="97" t="str">
        <f>IF($G$2=Muhasebe!F29,1," ")</f>
        <v xml:space="preserve"> </v>
      </c>
      <c r="N30" s="97" t="str">
        <f>IF($G$2=Muhasebe!L29,1," ")</f>
        <v xml:space="preserve"> </v>
      </c>
      <c r="O30" s="101" t="str">
        <f>IF($G$2=Banka!F29,1," ")</f>
        <v xml:space="preserve"> </v>
      </c>
      <c r="P30" s="101">
        <f>IF($G$2=Banka!L29,1," ")</f>
        <v>1</v>
      </c>
      <c r="Q30" s="101" t="str">
        <f>IF($G$2=BilProg!F29,1," ")</f>
        <v xml:space="preserve"> </v>
      </c>
      <c r="R30" s="101" t="str">
        <f>IF($G$2=BilProg!L29,1," ")</f>
        <v xml:space="preserve"> </v>
      </c>
      <c r="S30" s="97" t="str">
        <f>IF($G$2=BilGüv!F29,1," ")</f>
        <v xml:space="preserve"> </v>
      </c>
      <c r="T30" s="97" t="str">
        <f>IF($L$2=BilGüv!L29,1," ")</f>
        <v xml:space="preserve"> </v>
      </c>
      <c r="U30" s="101" t="str">
        <f>IF($G$2=SosGüv!F29,1," ")</f>
        <v xml:space="preserve"> </v>
      </c>
      <c r="V30" s="101" t="str">
        <f>IF($L$2=SosGüv!L29,1," ")</f>
        <v xml:space="preserve"> </v>
      </c>
      <c r="W30" s="102" t="str">
        <f t="shared" si="1"/>
        <v xml:space="preserve"> </v>
      </c>
    </row>
    <row r="31" spans="1:23" s="93" customFormat="1" ht="10.5" customHeight="1" thickBot="1" x14ac:dyDescent="0.3">
      <c r="A31" s="309"/>
      <c r="B31" s="169">
        <v>0.42708333333333331</v>
      </c>
      <c r="C31" s="173" t="str">
        <f>IF(G$2=Çağrı!F30,Çağrı!C30,IF(G$2=Çağrı!L30,Çağrı!I30,IF(G$2=Muhasebe!F30,Muhasebe!C30,IF(G$2=Muhasebe!L30,Muhasebe!I30,IF(G$2=Banka!F30,Banka!C30,IF(G$2=Banka!L30,Banka!I30,IF(G$2=SosGüv!F30,SosGüv!C30,IF(G$2=SosGüv!L30,SosGüv!I30,IF(G$2=BilProg!F30,BilProg!C30,IF(G$2=BilProg!L30,BilProg!I30,IF(G$2=BilGüv!F30,BilGüv!C30,IF(G$2=BilGüv!L30,BilGüv!I30," "))))))))))))</f>
        <v>BAN244</v>
      </c>
      <c r="D31" s="174" t="str">
        <f>IF(G$2=Çağrı!F30,Çağrı!D30,IF(G$2=Çağrı!L30,Çağrı!J30,IF(G$2=Muhasebe!F30,Muhasebe!D30,IF(G$2=Muhasebe!L30,Muhasebe!J30,IF(G$2=Banka!F30,Banka!D30,IF(G$2=Banka!L30,Banka!J30,IF(G$2=SosGüv!F30,SosGüv!D30,IF(G$2=SosGüv!L30,SosGüv!J30,IF(G$2=BilProg!F30,BilProg!D30,IF(G$2=BilProg!L30,BilProg!J30,IF(G$2=BilGüv!F30,BilGüv!D30,IF(G$2=BilGüv!L30,BilGüv!J30," "))))))))))))</f>
        <v>Poliçe Üretim ve Sunum Teknikleri</v>
      </c>
      <c r="E31" s="174" t="str">
        <f>IF(G$2=Çağrı!F30,Çağrı!E30,IF(G$2=Çağrı!L30,Çağrı!K30,IF(G$2=Muhasebe!F30,Muhasebe!E30,IF(G$2=Muhasebe!L30,Muhasebe!K30,IF(G$2=Banka!F30,Banka!E30,IF(G$2=Banka!L30,Banka!K30,IF(G$2=SosGüv!F30,SosGüv!E30,IF(G$2=SosGüv!L30,SosGüv!K30,IF(G$2=BilProg!F30,BilProg!E30,IF(G$2=BilProg!L30,BilProg!K30,IF(G$2=BilGüv!F30,BilGüv!E30,IF(G$2=BilGüv!L30,BilGüv!K30," "))))))))))))</f>
        <v>Öğr. Gör. SEVAL ŞENGEZER</v>
      </c>
      <c r="G31" s="160"/>
      <c r="H31" s="248" t="str">
        <f t="shared" si="0"/>
        <v xml:space="preserve"> </v>
      </c>
      <c r="I31" s="296"/>
      <c r="J31" s="108">
        <v>0.42708333333333331</v>
      </c>
      <c r="K31" s="97" t="str">
        <f>IF($G$2=Çağrı!F30,1," ")</f>
        <v xml:space="preserve"> </v>
      </c>
      <c r="L31" s="97" t="str">
        <f>IF($G$2=Çağrı!L30,1," ")</f>
        <v xml:space="preserve"> </v>
      </c>
      <c r="M31" s="97" t="str">
        <f>IF($G$2=Muhasebe!F30,1," ")</f>
        <v xml:space="preserve"> </v>
      </c>
      <c r="N31" s="97" t="str">
        <f>IF($G$2=Muhasebe!L30,1," ")</f>
        <v xml:space="preserve"> </v>
      </c>
      <c r="O31" s="101" t="str">
        <f>IF($G$2=Banka!F30,1," ")</f>
        <v xml:space="preserve"> </v>
      </c>
      <c r="P31" s="101">
        <f>IF($G$2=Banka!L30,1," ")</f>
        <v>1</v>
      </c>
      <c r="Q31" s="101" t="str">
        <f>IF($G$2=BilProg!F30,1," ")</f>
        <v xml:space="preserve"> </v>
      </c>
      <c r="R31" s="101" t="str">
        <f>IF($G$2=BilProg!L30,1," ")</f>
        <v xml:space="preserve"> </v>
      </c>
      <c r="S31" s="97" t="str">
        <f>IF($G$2=BilGüv!F30,1," ")</f>
        <v xml:space="preserve"> </v>
      </c>
      <c r="T31" s="97" t="str">
        <f>IF($L$2=BilGüv!L30,1," ")</f>
        <v xml:space="preserve"> </v>
      </c>
      <c r="U31" s="101" t="str">
        <f>IF($G$2=SosGüv!F30,1," ")</f>
        <v xml:space="preserve"> </v>
      </c>
      <c r="V31" s="101" t="str">
        <f>IF($L$2=SosGüv!L30,1," ")</f>
        <v xml:space="preserve"> </v>
      </c>
      <c r="W31" s="102" t="str">
        <f t="shared" si="1"/>
        <v xml:space="preserve"> </v>
      </c>
    </row>
    <row r="32" spans="1:23" s="93" customFormat="1" ht="10.5" customHeight="1" thickBot="1" x14ac:dyDescent="0.3">
      <c r="A32" s="309"/>
      <c r="B32" s="169">
        <v>0.46875</v>
      </c>
      <c r="C32" s="173" t="str">
        <f>IF(G$2=Çağrı!F31,Çağrı!C31,IF(G$2=Çağrı!L31,Çağrı!I31,IF(G$2=Muhasebe!F31,Muhasebe!C31,IF(G$2=Muhasebe!L31,Muhasebe!I31,IF(G$2=Banka!F31,Banka!C31,IF(G$2=Banka!L31,Banka!I31,IF(G$2=SosGüv!F31,SosGüv!C31,IF(G$2=SosGüv!L31,SosGüv!I31,IF(G$2=BilProg!F31,BilProg!C31,IF(G$2=BilProg!L31,BilProg!I31,IF(G$2=BilGüv!F31,BilGüv!C31,IF(G$2=BilGüv!L31,BilGüv!I31," "))))))))))))</f>
        <v>BAN244</v>
      </c>
      <c r="D32" s="174" t="str">
        <f>IF(G$2=Çağrı!F31,Çağrı!D31,IF(G$2=Çağrı!L31,Çağrı!J31,IF(G$2=Muhasebe!F31,Muhasebe!D31,IF(G$2=Muhasebe!L31,Muhasebe!J31,IF(G$2=Banka!F31,Banka!D31,IF(G$2=Banka!L31,Banka!J31,IF(G$2=SosGüv!F31,SosGüv!D31,IF(G$2=SosGüv!L31,SosGüv!J31,IF(G$2=BilProg!F31,BilProg!D31,IF(G$2=BilProg!L31,BilProg!J31,IF(G$2=BilGüv!F31,BilGüv!D31,IF(G$2=BilGüv!L31,BilGüv!J31," "))))))))))))</f>
        <v>Poliçe Üretim ve Sunum Teknikleri</v>
      </c>
      <c r="E32" s="174" t="str">
        <f>IF(G$2=Çağrı!F31,Çağrı!E31,IF(G$2=Çağrı!L31,Çağrı!K31,IF(G$2=Muhasebe!F31,Muhasebe!E31,IF(G$2=Muhasebe!L31,Muhasebe!K31,IF(G$2=Banka!F31,Banka!E31,IF(G$2=Banka!L31,Banka!K31,IF(G$2=SosGüv!F31,SosGüv!E31,IF(G$2=SosGüv!L31,SosGüv!K31,IF(G$2=BilProg!F31,BilProg!E31,IF(G$2=BilProg!L31,BilProg!K31,IF(G$2=BilGüv!F31,BilGüv!E31,IF(G$2=BilGüv!L31,BilGüv!K31," "))))))))))))</f>
        <v>Öğr. Gör. SEVAL ŞENGEZER</v>
      </c>
      <c r="G32" s="160"/>
      <c r="H32" s="248" t="str">
        <f t="shared" si="0"/>
        <v xml:space="preserve"> </v>
      </c>
      <c r="I32" s="296"/>
      <c r="J32" s="113">
        <v>0.46875</v>
      </c>
      <c r="K32" s="97" t="str">
        <f>IF($G$2=Çağrı!F31,1," ")</f>
        <v xml:space="preserve"> </v>
      </c>
      <c r="L32" s="97" t="str">
        <f>IF($G$2=Çağrı!L31,1," ")</f>
        <v xml:space="preserve"> </v>
      </c>
      <c r="M32" s="97" t="str">
        <f>IF($G$2=Muhasebe!F31,1," ")</f>
        <v xml:space="preserve"> </v>
      </c>
      <c r="N32" s="97" t="str">
        <f>IF($G$2=Muhasebe!L31,1," ")</f>
        <v xml:space="preserve"> </v>
      </c>
      <c r="O32" s="101" t="str">
        <f>IF($G$2=Banka!F31,1," ")</f>
        <v xml:space="preserve"> </v>
      </c>
      <c r="P32" s="101">
        <f>IF($G$2=Banka!L31,1," ")</f>
        <v>1</v>
      </c>
      <c r="Q32" s="101" t="str">
        <f>IF($G$2=BilProg!F31,1," ")</f>
        <v xml:space="preserve"> </v>
      </c>
      <c r="R32" s="101" t="str">
        <f>IF($G$2=BilProg!L31,1," ")</f>
        <v xml:space="preserve"> </v>
      </c>
      <c r="S32" s="97" t="str">
        <f>IF($G$2=BilGüv!F31,1," ")</f>
        <v xml:space="preserve"> </v>
      </c>
      <c r="T32" s="97" t="str">
        <f>IF($L$2=BilGüv!L31,1," ")</f>
        <v xml:space="preserve"> </v>
      </c>
      <c r="U32" s="101" t="str">
        <f>IF($G$2=SosGüv!F31,1," ")</f>
        <v xml:space="preserve"> </v>
      </c>
      <c r="V32" s="101" t="str">
        <f>IF($L$2=SosGüv!L31,1," ")</f>
        <v xml:space="preserve"> </v>
      </c>
      <c r="W32" s="102" t="str">
        <f t="shared" si="1"/>
        <v xml:space="preserve"> </v>
      </c>
    </row>
    <row r="33" spans="1:23" s="93" customFormat="1" ht="10.5" customHeight="1" thickBot="1" x14ac:dyDescent="0.3">
      <c r="A33" s="309"/>
      <c r="B33" s="169">
        <v>0.5</v>
      </c>
      <c r="C33" s="173" t="str">
        <f>IF(G$2=Çağrı!F32,Çağrı!C32,IF(G$2=Çağrı!L32,Çağrı!I32,IF(G$2=Muhasebe!F32,Muhasebe!C32,IF(G$2=Muhasebe!L32,Muhasebe!I32,IF(G$2=Banka!F32,Banka!C32,IF(G$2=Banka!L32,Banka!I32,IF(G$2=SosGüv!F32,SosGüv!C32,IF(G$2=SosGüv!L32,SosGüv!I32,IF(G$2=BilProg!F32,BilProg!C32,IF(G$2=BilProg!L32,BilProg!I32,IF(G$2=BilGüv!F32,BilGüv!C32,IF(G$2=BilGüv!L32,BilGüv!I32," "))))))))))))</f>
        <v xml:space="preserve"> </v>
      </c>
      <c r="D33" s="174" t="str">
        <f>IF(G$2=Çağrı!F32,Çağrı!D32,IF(G$2=Çağrı!L32,Çağrı!J32,IF(G$2=Muhasebe!F32,Muhasebe!D32,IF(G$2=Muhasebe!L32,Muhasebe!J32,IF(G$2=Banka!F32,Banka!D32,IF(G$2=Banka!L32,Banka!J32,IF(G$2=SosGüv!F32,SosGüv!D32,IF(G$2=SosGüv!L32,SosGüv!J32,IF(G$2=BilProg!F32,BilProg!D32,IF(G$2=BilProg!L32,BilProg!J32,IF(G$2=BilGüv!F32,BilGüv!D32,IF(G$2=BilGüv!L32,BilGüv!J32," "))))))))))))</f>
        <v xml:space="preserve"> </v>
      </c>
      <c r="E33" s="174" t="str">
        <f>IF(G$2=Çağrı!F32,Çağrı!E32,IF(G$2=Çağrı!L32,Çağrı!K32,IF(G$2=Muhasebe!F32,Muhasebe!E32,IF(G$2=Muhasebe!L32,Muhasebe!K32,IF(G$2=Banka!F32,Banka!E32,IF(G$2=Banka!L32,Banka!K32,IF(G$2=SosGüv!F32,SosGüv!E32,IF(G$2=SosGüv!L32,SosGüv!K32,IF(G$2=BilProg!F32,BilProg!E32,IF(G$2=BilProg!L32,BilProg!K32,IF(G$2=BilGüv!F32,BilGüv!E32,IF(G$2=BilGüv!L32,BilGüv!K32," "))))))))))))</f>
        <v xml:space="preserve"> </v>
      </c>
      <c r="G33" s="160"/>
      <c r="H33" s="248" t="str">
        <f t="shared" si="0"/>
        <v xml:space="preserve"> </v>
      </c>
      <c r="I33" s="296"/>
      <c r="J33" s="108"/>
      <c r="K33" s="97" t="str">
        <f>IF($G$2=Çağrı!F32,1," ")</f>
        <v xml:space="preserve"> </v>
      </c>
      <c r="L33" s="97" t="str">
        <f>IF($G$2=Çağrı!L32,1," ")</f>
        <v xml:space="preserve"> </v>
      </c>
      <c r="M33" s="97" t="str">
        <f>IF($G$2=Muhasebe!F32,1," ")</f>
        <v xml:space="preserve"> </v>
      </c>
      <c r="N33" s="97" t="str">
        <f>IF($G$2=Muhasebe!L32,1," ")</f>
        <v xml:space="preserve"> </v>
      </c>
      <c r="O33" s="101" t="str">
        <f>IF($G$2=Banka!F32,1," ")</f>
        <v xml:space="preserve"> </v>
      </c>
      <c r="P33" s="101" t="str">
        <f>IF($G$2=Banka!L32,1," ")</f>
        <v xml:space="preserve"> </v>
      </c>
      <c r="Q33" s="101" t="str">
        <f>IF($G$2=BilProg!F32,1," ")</f>
        <v xml:space="preserve"> </v>
      </c>
      <c r="R33" s="101" t="str">
        <f>IF($G$2=BilProg!L32,1," ")</f>
        <v xml:space="preserve"> </v>
      </c>
      <c r="S33" s="97" t="str">
        <f>IF($G$2=BilGüv!F32,1," ")</f>
        <v xml:space="preserve"> </v>
      </c>
      <c r="T33" s="97" t="str">
        <f>IF($L$2=BilGüv!L32,1," ")</f>
        <v xml:space="preserve"> </v>
      </c>
      <c r="U33" s="101" t="str">
        <f>IF($G$2=SosGüv!F32,1," ")</f>
        <v xml:space="preserve"> </v>
      </c>
      <c r="V33" s="101" t="str">
        <f>IF($L$2=SosGüv!L32,1," ")</f>
        <v xml:space="preserve"> </v>
      </c>
      <c r="W33" s="102" t="str">
        <f t="shared" si="1"/>
        <v xml:space="preserve"> </v>
      </c>
    </row>
    <row r="34" spans="1:23" s="93" customFormat="1" ht="10.5" customHeight="1" thickBot="1" x14ac:dyDescent="0.3">
      <c r="A34" s="309"/>
      <c r="B34" s="169">
        <v>0.54166666666666663</v>
      </c>
      <c r="C34" s="173" t="str">
        <f>IF(G$2=Çağrı!F33,Çağrı!C33,IF(G$2=Çağrı!L33,Çağrı!I33,IF(G$2=Muhasebe!F33,Muhasebe!C33,IF(G$2=Muhasebe!L33,Muhasebe!I33,IF(G$2=Banka!F33,Banka!C33,IF(G$2=Banka!L33,Banka!I33,IF(G$2=SosGüv!F33,SosGüv!C33,IF(G$2=SosGüv!L33,SosGüv!I33,IF(G$2=BilProg!F33,BilProg!C33,IF(G$2=BilProg!L33,BilProg!I33,IF(G$2=BilGüv!F33,BilGüv!C33,IF(G$2=BilGüv!L33,BilGüv!I33," "))))))))))))</f>
        <v>BİP260</v>
      </c>
      <c r="D34" s="174" t="str">
        <f>IF(G$2=Çağrı!F33,Çağrı!D33,IF(G$2=Çağrı!L33,Çağrı!J33,IF(G$2=Muhasebe!F33,Muhasebe!D33,IF(G$2=Muhasebe!L33,Muhasebe!J33,IF(G$2=Banka!F33,Banka!D33,IF(G$2=Banka!L33,Banka!J33,IF(G$2=SosGüv!F33,SosGüv!D33,IF(G$2=SosGüv!L33,SosGüv!J33,IF(G$2=BilProg!F33,BilProg!D33,IF(G$2=BilProg!L33,BilProg!J33,IF(G$2=BilGüv!F33,BilGüv!D33,IF(G$2=BilGüv!L33,BilGüv!J33," "))))))))))))</f>
        <v>Sunucu İşletim Sistemi</v>
      </c>
      <c r="E34" s="174" t="str">
        <f>IF(G$2=Çağrı!F33,Çağrı!E33,IF(G$2=Çağrı!L33,Çağrı!K33,IF(G$2=Muhasebe!F33,Muhasebe!E33,IF(G$2=Muhasebe!L33,Muhasebe!K33,IF(G$2=Banka!F33,Banka!E33,IF(G$2=Banka!L33,Banka!K33,IF(G$2=SosGüv!F33,SosGüv!E33,IF(G$2=SosGüv!L33,SosGüv!K33,IF(G$2=BilProg!F33,BilProg!E33,IF(G$2=BilProg!L33,BilProg!K33,IF(G$2=BilGüv!F33,BilGüv!E33,IF(G$2=BilGüv!L33,BilGüv!K33," "))))))))))))</f>
        <v>Öğr. Gör. Tuğba CANSU TOPALLI</v>
      </c>
      <c r="G34" s="160"/>
      <c r="H34" s="248" t="str">
        <f t="shared" si="0"/>
        <v xml:space="preserve"> </v>
      </c>
      <c r="I34" s="296"/>
      <c r="J34" s="113">
        <v>0.54166666666666663</v>
      </c>
      <c r="K34" s="97" t="str">
        <f>IF($G$2=Çağrı!F33,1," ")</f>
        <v xml:space="preserve"> </v>
      </c>
      <c r="L34" s="97" t="str">
        <f>IF($G$2=Çağrı!L33,1," ")</f>
        <v xml:space="preserve"> </v>
      </c>
      <c r="M34" s="97" t="str">
        <f>IF($G$2=Muhasebe!F33,1," ")</f>
        <v xml:space="preserve"> </v>
      </c>
      <c r="N34" s="97" t="str">
        <f>IF($G$2=Muhasebe!L33,1," ")</f>
        <v xml:space="preserve"> </v>
      </c>
      <c r="O34" s="101" t="str">
        <f>IF($G$2=Banka!F33,1," ")</f>
        <v xml:space="preserve"> </v>
      </c>
      <c r="P34" s="101" t="str">
        <f>IF($G$2=Banka!L33,1," ")</f>
        <v xml:space="preserve"> </v>
      </c>
      <c r="Q34" s="101" t="str">
        <f>IF($G$2=BilProg!F33,1," ")</f>
        <v xml:space="preserve"> </v>
      </c>
      <c r="R34" s="101">
        <f>IF($G$2=BilProg!L33,1," ")</f>
        <v>1</v>
      </c>
      <c r="S34" s="97" t="str">
        <f>IF($G$2=BilGüv!F33,1," ")</f>
        <v xml:space="preserve"> </v>
      </c>
      <c r="T34" s="97" t="str">
        <f>IF($L$2=BilGüv!L33,1," ")</f>
        <v xml:space="preserve"> </v>
      </c>
      <c r="U34" s="101" t="str">
        <f>IF($G$2=SosGüv!F33,1," ")</f>
        <v xml:space="preserve"> </v>
      </c>
      <c r="V34" s="101" t="str">
        <f>IF($L$2=SosGüv!L33,1," ")</f>
        <v xml:space="preserve"> </v>
      </c>
      <c r="W34" s="102" t="str">
        <f t="shared" si="1"/>
        <v xml:space="preserve"> </v>
      </c>
    </row>
    <row r="35" spans="1:23" s="93" customFormat="1" ht="10.5" customHeight="1" thickBot="1" x14ac:dyDescent="0.3">
      <c r="A35" s="309"/>
      <c r="B35" s="169">
        <v>0.58333333333333337</v>
      </c>
      <c r="C35" s="173" t="str">
        <f>IF(G$2=Çağrı!F34,Çağrı!C34,IF(G$2=Çağrı!L34,Çağrı!I34,IF(G$2=Muhasebe!F34,Muhasebe!C34,IF(G$2=Muhasebe!L34,Muhasebe!I34,IF(G$2=Banka!F34,Banka!C34,IF(G$2=Banka!L34,Banka!I34,IF(G$2=SosGüv!F34,SosGüv!C34,IF(G$2=SosGüv!L34,SosGüv!I34,IF(G$2=BilProg!F34,BilProg!C34,IF(G$2=BilProg!L34,BilProg!I34,IF(G$2=BilGüv!F34,BilGüv!C34,IF(G$2=BilGüv!L34,BilGüv!I34," "))))))))))))</f>
        <v>BİP260</v>
      </c>
      <c r="D35" s="174" t="str">
        <f>IF(G$2=Çağrı!F34,Çağrı!D34,IF(G$2=Çağrı!L34,Çağrı!J34,IF(G$2=Muhasebe!F34,Muhasebe!D34,IF(G$2=Muhasebe!L34,Muhasebe!J34,IF(G$2=Banka!F34,Banka!D34,IF(G$2=Banka!L34,Banka!J34,IF(G$2=SosGüv!F34,SosGüv!D34,IF(G$2=SosGüv!L34,SosGüv!J34,IF(G$2=BilProg!F34,BilProg!D34,IF(G$2=BilProg!L34,BilProg!J34,IF(G$2=BilGüv!F34,BilGüv!D34,IF(G$2=BilGüv!L34,BilGüv!J34," "))))))))))))</f>
        <v>Sunucu İşletim Sistemi</v>
      </c>
      <c r="E35" s="174" t="str">
        <f>IF(G$2=Çağrı!F34,Çağrı!E34,IF(G$2=Çağrı!L34,Çağrı!K34,IF(G$2=Muhasebe!F34,Muhasebe!E34,IF(G$2=Muhasebe!L34,Muhasebe!K34,IF(G$2=Banka!F34,Banka!E34,IF(G$2=Banka!L34,Banka!K34,IF(G$2=SosGüv!F34,SosGüv!E34,IF(G$2=SosGüv!L34,SosGüv!K34,IF(G$2=BilProg!F34,BilProg!E34,IF(G$2=BilProg!L34,BilProg!K34,IF(G$2=BilGüv!F34,BilGüv!E34,IF(G$2=BilGüv!L34,BilGüv!K34," "))))))))))))</f>
        <v>Öğr. Gör. Tuğba CANSU TOPALLI</v>
      </c>
      <c r="G35" s="160"/>
      <c r="H35" s="248" t="str">
        <f t="shared" si="0"/>
        <v xml:space="preserve"> </v>
      </c>
      <c r="I35" s="296"/>
      <c r="J35" s="108">
        <v>0.58333333333333337</v>
      </c>
      <c r="K35" s="97" t="str">
        <f>IF($G$2=Çağrı!F34,1," ")</f>
        <v xml:space="preserve"> </v>
      </c>
      <c r="L35" s="97" t="str">
        <f>IF($G$2=Çağrı!L34,1," ")</f>
        <v xml:space="preserve"> </v>
      </c>
      <c r="M35" s="97" t="str">
        <f>IF($G$2=Muhasebe!F34,1," ")</f>
        <v xml:space="preserve"> </v>
      </c>
      <c r="N35" s="97" t="str">
        <f>IF($G$2=Muhasebe!L34,1," ")</f>
        <v xml:space="preserve"> </v>
      </c>
      <c r="O35" s="101" t="str">
        <f>IF($G$2=Banka!F34,1," ")</f>
        <v xml:space="preserve"> </v>
      </c>
      <c r="P35" s="101" t="str">
        <f>IF($G$2=Banka!L34,1," ")</f>
        <v xml:space="preserve"> </v>
      </c>
      <c r="Q35" s="101" t="str">
        <f>IF($G$2=BilProg!F34,1," ")</f>
        <v xml:space="preserve"> </v>
      </c>
      <c r="R35" s="101">
        <f>IF($G$2=BilProg!L34,1," ")</f>
        <v>1</v>
      </c>
      <c r="S35" s="97" t="str">
        <f>IF($G$2=BilGüv!F34,1," ")</f>
        <v xml:space="preserve"> </v>
      </c>
      <c r="T35" s="97" t="str">
        <f>IF($L$2=BilGüv!L34,1," ")</f>
        <v xml:space="preserve"> </v>
      </c>
      <c r="U35" s="101" t="str">
        <f>IF($G$2=SosGüv!F34,1," ")</f>
        <v xml:space="preserve"> </v>
      </c>
      <c r="V35" s="101" t="str">
        <f>IF($L$2=SosGüv!L34,1," ")</f>
        <v xml:space="preserve"> </v>
      </c>
      <c r="W35" s="102" t="str">
        <f t="shared" si="1"/>
        <v xml:space="preserve"> </v>
      </c>
    </row>
    <row r="36" spans="1:23" s="93" customFormat="1" ht="10.5" customHeight="1" thickBot="1" x14ac:dyDescent="0.3">
      <c r="A36" s="309"/>
      <c r="B36" s="169">
        <v>0.625</v>
      </c>
      <c r="C36" s="173" t="str">
        <f>IF(G$2=Çağrı!F35,Çağrı!C35,IF(G$2=Çağrı!L35,Çağrı!I35,IF(G$2=Muhasebe!F35,Muhasebe!C35,IF(G$2=Muhasebe!L35,Muhasebe!I35,IF(G$2=Banka!F35,Banka!C35,IF(G$2=Banka!L35,Banka!I35,IF(G$2=SosGüv!F35,SosGüv!C35,IF(G$2=SosGüv!L35,SosGüv!I35,IF(G$2=BilProg!F35,BilProg!C35,IF(G$2=BilProg!L35,BilProg!I35,IF(G$2=BilGüv!F35,BilGüv!C35,IF(G$2=BilGüv!L35,BilGüv!I35," "))))))))))))</f>
        <v xml:space="preserve"> </v>
      </c>
      <c r="D36" s="174" t="str">
        <f>IF(G$2=Çağrı!F35,Çağrı!D35,IF(G$2=Çağrı!L35,Çağrı!J35,IF(G$2=Muhasebe!F35,Muhasebe!D35,IF(G$2=Muhasebe!L35,Muhasebe!J35,IF(G$2=Banka!F35,Banka!D35,IF(G$2=Banka!L35,Banka!J35,IF(G$2=SosGüv!F35,SosGüv!D35,IF(G$2=SosGüv!L35,SosGüv!J35,IF(G$2=BilProg!F35,BilProg!D35,IF(G$2=BilProg!L35,BilProg!J35,IF(G$2=BilGüv!F35,BilGüv!D35,IF(G$2=BilGüv!L35,BilGüv!J35," "))))))))))))</f>
        <v xml:space="preserve"> </v>
      </c>
      <c r="E36" s="174" t="str">
        <f>IF(G$2=Çağrı!F35,Çağrı!E35,IF(G$2=Çağrı!L35,Çağrı!K35,IF(G$2=Muhasebe!F35,Muhasebe!E35,IF(G$2=Muhasebe!L35,Muhasebe!K35,IF(G$2=Banka!F35,Banka!E35,IF(G$2=Banka!L35,Banka!K35,IF(G$2=SosGüv!F35,SosGüv!E35,IF(G$2=SosGüv!L35,SosGüv!K35,IF(G$2=BilProg!F35,BilProg!E35,IF(G$2=BilProg!L35,BilProg!K35,IF(G$2=BilGüv!F35,BilGüv!E35,IF(G$2=BilGüv!L35,BilGüv!K35," "))))))))))))</f>
        <v xml:space="preserve"> </v>
      </c>
      <c r="G36" s="160"/>
      <c r="H36" s="248" t="str">
        <f t="shared" si="0"/>
        <v xml:space="preserve"> </v>
      </c>
      <c r="I36" s="296"/>
      <c r="J36" s="113">
        <v>0.625</v>
      </c>
      <c r="K36" s="97" t="str">
        <f>IF($G$2=Çağrı!F35,1," ")</f>
        <v xml:space="preserve"> </v>
      </c>
      <c r="L36" s="97" t="str">
        <f>IF($G$2=Çağrı!L35,1," ")</f>
        <v xml:space="preserve"> </v>
      </c>
      <c r="M36" s="97" t="str">
        <f>IF($G$2=Muhasebe!F35,1," ")</f>
        <v xml:space="preserve"> </v>
      </c>
      <c r="N36" s="97" t="str">
        <f>IF($G$2=Muhasebe!L35,1," ")</f>
        <v xml:space="preserve"> </v>
      </c>
      <c r="O36" s="101" t="str">
        <f>IF($G$2=Banka!F35,1," ")</f>
        <v xml:space="preserve"> </v>
      </c>
      <c r="P36" s="101" t="str">
        <f>IF($G$2=Banka!L35,1," ")</f>
        <v xml:space="preserve"> </v>
      </c>
      <c r="Q36" s="101" t="str">
        <f>IF($G$2=BilProg!F35,1," ")</f>
        <v xml:space="preserve"> </v>
      </c>
      <c r="R36" s="101" t="str">
        <f>IF($G$2=BilProg!L35,1," ")</f>
        <v xml:space="preserve"> </v>
      </c>
      <c r="S36" s="97" t="str">
        <f>IF($G$2=BilGüv!F35,1," ")</f>
        <v xml:space="preserve"> </v>
      </c>
      <c r="T36" s="97" t="str">
        <f>IF($L$2=BilGüv!L35,1," ")</f>
        <v xml:space="preserve"> </v>
      </c>
      <c r="U36" s="101" t="str">
        <f>IF($G$2=SosGüv!F35,1," ")</f>
        <v xml:space="preserve"> </v>
      </c>
      <c r="V36" s="101" t="str">
        <f>IF($L$2=SosGüv!L35,1," ")</f>
        <v xml:space="preserve"> </v>
      </c>
      <c r="W36" s="102" t="str">
        <f t="shared" si="1"/>
        <v xml:space="preserve"> </v>
      </c>
    </row>
    <row r="37" spans="1:23" s="93" customFormat="1" ht="10.5" customHeight="1" thickBot="1" x14ac:dyDescent="0.3">
      <c r="A37" s="312"/>
      <c r="B37" s="172">
        <v>0.66666666666666663</v>
      </c>
      <c r="C37" s="173" t="str">
        <f>IF(G$2=Çağrı!F36,Çağrı!C36,IF(G$2=Çağrı!L36,Çağrı!I36,IF(G$2=Muhasebe!F36,Muhasebe!C36,IF(G$2=Muhasebe!L36,Muhasebe!I36,IF(G$2=Banka!F36,Banka!C36,IF(G$2=Banka!L36,Banka!I36,IF(G$2=SosGüv!F36,SosGüv!C36,IF(G$2=SosGüv!L36,SosGüv!I36,IF(G$2=BilProg!F36,BilProg!C36,IF(G$2=BilProg!L36,BilProg!I36,IF(G$2=BilGüv!F36,BilGüv!C36,IF(G$2=BilGüv!L36,BilGüv!I36," "))))))))))))</f>
        <v xml:space="preserve"> </v>
      </c>
      <c r="D37" s="171" t="str">
        <f>IF(G$2=Çağrı!F36,Çağrı!D36,IF(G$2=Çağrı!L36,Çağrı!J36,IF(G$2=Muhasebe!F36,Muhasebe!D36,IF(G$2=Muhasebe!L36,Muhasebe!J36,IF(G$2=Banka!F36,Banka!D36,IF(G$2=Banka!L36,Banka!J36,IF(G$2=SosGüv!F36,SosGüv!D36,IF(G$2=SosGüv!L36,SosGüv!J36,IF(G$2=BilProg!F36,BilProg!D36,IF(G$2=BilProg!L36,BilProg!J36,IF(G$2=BilGüv!F36,BilGüv!D36,IF(G$2=BilGüv!L36,BilGüv!J36," "))))))))))))</f>
        <v xml:space="preserve"> </v>
      </c>
      <c r="E37" s="174" t="str">
        <f>IF(G$2=Çağrı!F36,Çağrı!E36,IF(G$2=Çağrı!L36,Çağrı!K36,IF(G$2=Muhasebe!F36,Muhasebe!E36,IF(G$2=Muhasebe!L36,Muhasebe!K36,IF(G$2=Banka!F36,Banka!E36,IF(G$2=Banka!L36,Banka!K36,IF(G$2=SosGüv!F36,SosGüv!E36,IF(G$2=SosGüv!L36,SosGüv!K36,IF(G$2=BilProg!F36,BilProg!E36,IF(G$2=BilProg!L36,BilProg!K36,IF(G$2=BilGüv!F36,BilGüv!E36,IF(G$2=BilGüv!L36,BilGüv!K36," "))))))))))))</f>
        <v xml:space="preserve"> </v>
      </c>
      <c r="G37" s="160"/>
      <c r="H37" s="248" t="str">
        <f t="shared" si="0"/>
        <v xml:space="preserve"> </v>
      </c>
      <c r="I37" s="297"/>
      <c r="J37" s="120">
        <v>0.66666666666666663</v>
      </c>
      <c r="K37" s="97" t="str">
        <f>IF($G$2=Çağrı!F36,1," ")</f>
        <v xml:space="preserve"> </v>
      </c>
      <c r="L37" s="97" t="str">
        <f>IF($G$2=Çağrı!L36,1," ")</f>
        <v xml:space="preserve"> </v>
      </c>
      <c r="M37" s="97" t="str">
        <f>IF($G$2=Muhasebe!F36,1," ")</f>
        <v xml:space="preserve"> </v>
      </c>
      <c r="N37" s="97" t="str">
        <f>IF($G$2=Muhasebe!L36,1," ")</f>
        <v xml:space="preserve"> </v>
      </c>
      <c r="O37" s="101" t="str">
        <f>IF($G$2=Banka!F36,1," ")</f>
        <v xml:space="preserve"> </v>
      </c>
      <c r="P37" s="101" t="str">
        <f>IF($G$2=Banka!L36,1," ")</f>
        <v xml:space="preserve"> </v>
      </c>
      <c r="Q37" s="101" t="str">
        <f>IF($G$2=BilProg!F36,1," ")</f>
        <v xml:space="preserve"> </v>
      </c>
      <c r="R37" s="101" t="str">
        <f>IF($G$2=BilProg!L36,1," ")</f>
        <v xml:space="preserve"> </v>
      </c>
      <c r="S37" s="97" t="str">
        <f>IF($G$2=BilGüv!F36,1," ")</f>
        <v xml:space="preserve"> </v>
      </c>
      <c r="T37" s="97" t="str">
        <f>IF($L$2=BilGüv!L36,1," ")</f>
        <v xml:space="preserve"> </v>
      </c>
      <c r="U37" s="101" t="str">
        <f>IF($G$2=SosGüv!F36,1," ")</f>
        <v xml:space="preserve"> </v>
      </c>
      <c r="V37" s="101" t="str">
        <f>IF($L$2=SosGüv!L36,1," ")</f>
        <v xml:space="preserve"> </v>
      </c>
      <c r="W37" s="102" t="str">
        <f t="shared" si="1"/>
        <v xml:space="preserve"> </v>
      </c>
    </row>
    <row r="38" spans="1:23" s="93" customFormat="1" ht="12" thickBot="1" x14ac:dyDescent="0.3">
      <c r="A38" s="308" t="s">
        <v>8</v>
      </c>
      <c r="B38" s="166">
        <v>0.38541666666666669</v>
      </c>
      <c r="C38" s="167" t="str">
        <f>IF(G$2=Çağrı!F37,Çağrı!C37,IF(G$2=Çağrı!L37,Çağrı!I37,IF(G$2=Muhasebe!F37,Muhasebe!C37,IF(G$2=Muhasebe!L37,Muhasebe!I37,IF(G$2=Banka!F37,Banka!C37,IF(G$2=Banka!L37,Banka!I37,IF(G$2=SosGüv!F37,SosGüv!C37,IF(G$2=SosGüv!L37,SosGüv!I37,IF(G$2=BilProg!F37,BilProg!C37,IF(G$2=BilProg!L37,BilProg!I37,IF(G$2=BilGüv!F37,BilGüv!C37,IF(G$2=BilGüv!L37,BilGüv!I37," "))))))))))))</f>
        <v xml:space="preserve"> </v>
      </c>
      <c r="D38" s="168" t="str">
        <f>IF(G$2=Çağrı!F37,Çağrı!D37,IF(G$2=Çağrı!L37,Çağrı!J37,IF(G$2=Muhasebe!F37,Muhasebe!D37,IF(G$2=Muhasebe!L37,Muhasebe!J37,IF(G$2=Banka!F37,Banka!D37,IF(G$2=Banka!L37,Banka!J37,IF(G$2=SosGüv!F37,SosGüv!D37,IF(G$2=SosGüv!L37,SosGüv!J37,IF(G$2=BilProg!F37,BilProg!D37,IF(G$2=BilProg!L37,BilProg!J37,IF(G$2=BilGüv!F37,BilGüv!D37,IF(G$2=BilGüv!L37,BilGüv!J37," "))))))))))))</f>
        <v xml:space="preserve"> </v>
      </c>
      <c r="E38" s="168" t="str">
        <f>IF(G$2=Çağrı!F37,Çağrı!E37,IF(G$2=Çağrı!L37,Çağrı!K37,IF(G$2=Muhasebe!F37,Muhasebe!E37,IF(G$2=Muhasebe!L37,Muhasebe!K37,IF(G$2=Banka!F37,Banka!E37,IF(G$2=Banka!L37,Banka!K37,IF(G$2=SosGüv!F37,SosGüv!E37,IF(G$2=SosGüv!L37,SosGüv!K37,IF(G$2=BilProg!F37,BilProg!E37,IF(G$2=BilProg!L37,BilProg!K37,IF(G$2=BilGüv!F37,BilGüv!E37,IF(G$2=BilGüv!L37,BilGüv!K37," "))))))))))))</f>
        <v xml:space="preserve"> </v>
      </c>
      <c r="G38" s="160"/>
      <c r="H38" s="248" t="str">
        <f t="shared" si="0"/>
        <v xml:space="preserve"> </v>
      </c>
      <c r="I38" s="295" t="s">
        <v>8</v>
      </c>
      <c r="J38" s="100">
        <v>0.38541666666666669</v>
      </c>
      <c r="K38" s="97" t="str">
        <f>IF($G$2=Çağrı!F37,1," ")</f>
        <v xml:space="preserve"> </v>
      </c>
      <c r="L38" s="97" t="str">
        <f>IF($G$2=Çağrı!L37,1," ")</f>
        <v xml:space="preserve"> </v>
      </c>
      <c r="M38" s="97" t="str">
        <f>IF($G$2=Muhasebe!F37,1," ")</f>
        <v xml:space="preserve"> </v>
      </c>
      <c r="N38" s="97" t="str">
        <f>IF($G$2=Muhasebe!L37,1," ")</f>
        <v xml:space="preserve"> </v>
      </c>
      <c r="O38" s="101" t="str">
        <f>IF($G$2=Banka!F37,1," ")</f>
        <v xml:space="preserve"> </v>
      </c>
      <c r="P38" s="101" t="str">
        <f>IF($G$2=Banka!L37,1," ")</f>
        <v xml:space="preserve"> </v>
      </c>
      <c r="Q38" s="101" t="str">
        <f>IF($G$2=BilProg!F37,1," ")</f>
        <v xml:space="preserve"> </v>
      </c>
      <c r="R38" s="101" t="str">
        <f>IF($G$2=BilProg!L37,1," ")</f>
        <v xml:space="preserve"> </v>
      </c>
      <c r="S38" s="97" t="str">
        <f>IF($G$2=BilGüv!F37,1," ")</f>
        <v xml:space="preserve"> </v>
      </c>
      <c r="T38" s="97" t="str">
        <f>IF($L$2=BilGüv!L37,1," ")</f>
        <v xml:space="preserve"> </v>
      </c>
      <c r="U38" s="101" t="str">
        <f>IF($G$2=SosGüv!F37,1," ")</f>
        <v xml:space="preserve"> </v>
      </c>
      <c r="V38" s="101" t="str">
        <f>IF($L$2=SosGüv!L37,1," ")</f>
        <v xml:space="preserve"> </v>
      </c>
      <c r="W38" s="102" t="str">
        <f t="shared" si="1"/>
        <v xml:space="preserve"> </v>
      </c>
    </row>
    <row r="39" spans="1:23" s="93" customFormat="1" ht="10.5" customHeight="1" thickBot="1" x14ac:dyDescent="0.3">
      <c r="A39" s="309"/>
      <c r="B39" s="169">
        <v>0.42708333333333331</v>
      </c>
      <c r="C39" s="170" t="str">
        <f>IF(G$2=Çağrı!F38,Çağrı!C38,IF(G$2=Çağrı!L38,Çağrı!I38,IF(G$2=Muhasebe!F38,Muhasebe!C38,IF(G$2=Muhasebe!L38,Muhasebe!I38,IF(G$2=Banka!F38,Banka!C38,IF(G$2=Banka!L38,Banka!I38,IF(G$2=SosGüv!F38,SosGüv!C38,IF(G$2=SosGüv!L38,SosGüv!I38,IF(G$2=BilProg!F38,BilProg!C38,IF(G$2=BilProg!L38,BilProg!I38,IF(G$2=BilGüv!F38,BilGüv!C38,IF(G$2=BilGüv!L38,BilGüv!I38," "))))))))))))</f>
        <v xml:space="preserve"> </v>
      </c>
      <c r="D39" s="171" t="str">
        <f>IF(G$2=Çağrı!F38,Çağrı!D38,IF(G$2=Çağrı!L38,Çağrı!J38,IF(G$2=Muhasebe!F38,Muhasebe!D38,IF(G$2=Muhasebe!L38,Muhasebe!J38,IF(G$2=Banka!F38,Banka!D38,IF(G$2=Banka!L38,Banka!J38,IF(G$2=SosGüv!F38,SosGüv!D38,IF(G$2=SosGüv!L38,SosGüv!J38,IF(G$2=BilProg!F38,BilProg!D38,IF(G$2=BilProg!L38,BilProg!J38,IF(G$2=BilGüv!F38,BilGüv!D38,IF(G$2=BilGüv!L38,BilGüv!J38," "))))))))))))</f>
        <v xml:space="preserve"> </v>
      </c>
      <c r="E39" s="171" t="str">
        <f>IF(G$2=Çağrı!F38,Çağrı!E38,IF(G$2=Çağrı!L38,Çağrı!K38,IF(G$2=Muhasebe!F38,Muhasebe!E38,IF(G$2=Muhasebe!L38,Muhasebe!K38,IF(G$2=Banka!F38,Banka!E38,IF(G$2=Banka!L38,Banka!K38,IF(G$2=SosGüv!F38,SosGüv!E38,IF(G$2=SosGüv!L38,SosGüv!K38,IF(G$2=BilProg!F38,BilProg!E38,IF(G$2=BilProg!L38,BilProg!K38,IF(G$2=BilGüv!F38,BilGüv!E38,IF(G$2=BilGüv!L38,BilGüv!K38," "))))))))))))</f>
        <v xml:space="preserve"> </v>
      </c>
      <c r="G39" s="160"/>
      <c r="H39" s="248" t="str">
        <f t="shared" si="0"/>
        <v xml:space="preserve"> </v>
      </c>
      <c r="I39" s="296"/>
      <c r="J39" s="108">
        <v>0.42708333333333331</v>
      </c>
      <c r="K39" s="97" t="str">
        <f>IF($G$2=Çağrı!F38,1," ")</f>
        <v xml:space="preserve"> </v>
      </c>
      <c r="L39" s="97" t="str">
        <f>IF($G$2=Çağrı!L38,1," ")</f>
        <v xml:space="preserve"> </v>
      </c>
      <c r="M39" s="97" t="str">
        <f>IF($G$2=Muhasebe!F38,1," ")</f>
        <v xml:space="preserve"> </v>
      </c>
      <c r="N39" s="97" t="str">
        <f>IF($G$2=Muhasebe!L38,1," ")</f>
        <v xml:space="preserve"> </v>
      </c>
      <c r="O39" s="101" t="str">
        <f>IF($G$2=Banka!F38,1," ")</f>
        <v xml:space="preserve"> </v>
      </c>
      <c r="P39" s="101" t="str">
        <f>IF($G$2=Banka!L38,1," ")</f>
        <v xml:space="preserve"> </v>
      </c>
      <c r="Q39" s="101" t="str">
        <f>IF($G$2=BilProg!F38,1," ")</f>
        <v xml:space="preserve"> </v>
      </c>
      <c r="R39" s="101" t="str">
        <f>IF($G$2=BilProg!L38,1," ")</f>
        <v xml:space="preserve"> </v>
      </c>
      <c r="S39" s="97" t="str">
        <f>IF($G$2=BilGüv!F38,1," ")</f>
        <v xml:space="preserve"> </v>
      </c>
      <c r="T39" s="97" t="str">
        <f>IF($L$2=BilGüv!L38,1," ")</f>
        <v xml:space="preserve"> </v>
      </c>
      <c r="U39" s="101" t="str">
        <f>IF($G$2=SosGüv!F38,1," ")</f>
        <v xml:space="preserve"> </v>
      </c>
      <c r="V39" s="101" t="str">
        <f>IF($L$2=SosGüv!L38,1," ")</f>
        <v xml:space="preserve"> </v>
      </c>
      <c r="W39" s="102" t="str">
        <f t="shared" si="1"/>
        <v xml:space="preserve"> </v>
      </c>
    </row>
    <row r="40" spans="1:23" s="93" customFormat="1" ht="10.5" customHeight="1" thickBot="1" x14ac:dyDescent="0.3">
      <c r="A40" s="309"/>
      <c r="B40" s="169">
        <v>0.46875</v>
      </c>
      <c r="C40" s="170" t="str">
        <f>IF(G$2=Çağrı!F39,Çağrı!C39,IF(G$2=Çağrı!L39,Çağrı!I39,IF(G$2=Muhasebe!F39,Muhasebe!C39,IF(G$2=Muhasebe!L39,Muhasebe!I39,IF(G$2=Banka!F39,Banka!C39,IF(G$2=Banka!L39,Banka!I39,IF(G$2=SosGüv!F39,SosGüv!C39,IF(G$2=SosGüv!L39,SosGüv!I39,IF(G$2=BilProg!F39,BilProg!C39,IF(G$2=BilProg!L39,BilProg!I39,IF(G$2=BilGüv!F39,BilGüv!C39,IF(G$2=BilGüv!L39,BilGüv!I39," "))))))))))))</f>
        <v xml:space="preserve"> </v>
      </c>
      <c r="D40" s="171" t="str">
        <f>IF(G$2=Çağrı!F39,Çağrı!D39,IF(G$2=Çağrı!L39,Çağrı!J39,IF(G$2=Muhasebe!F39,Muhasebe!D39,IF(G$2=Muhasebe!L39,Muhasebe!J39,IF(G$2=Banka!F39,Banka!D39,IF(G$2=Banka!L39,Banka!J39,IF(G$2=SosGüv!F39,SosGüv!D39,IF(G$2=SosGüv!L39,SosGüv!J39,IF(G$2=BilProg!F39,BilProg!D39,IF(G$2=BilProg!L39,BilProg!J39,IF(G$2=BilGüv!F39,BilGüv!D39,IF(G$2=BilGüv!L39,BilGüv!J39," "))))))))))))</f>
        <v xml:space="preserve"> </v>
      </c>
      <c r="E40" s="171" t="str">
        <f>IF(G$2=Çağrı!F39,Çağrı!E39,IF(G$2=Çağrı!L39,Çağrı!K39,IF(G$2=Muhasebe!F39,Muhasebe!E39,IF(G$2=Muhasebe!L39,Muhasebe!K39,IF(G$2=Banka!F39,Banka!E39,IF(G$2=Banka!L39,Banka!K39,IF(G$2=SosGüv!F39,SosGüv!E39,IF(G$2=SosGüv!L39,SosGüv!K39,IF(G$2=BilProg!F39,BilProg!E39,IF(G$2=BilProg!L39,BilProg!K39,IF(G$2=BilGüv!F39,BilGüv!E39,IF(G$2=BilGüv!L39,BilGüv!K39," "))))))))))))</f>
        <v xml:space="preserve"> </v>
      </c>
      <c r="G40" s="160"/>
      <c r="H40" s="248" t="str">
        <f t="shared" si="0"/>
        <v xml:space="preserve"> </v>
      </c>
      <c r="I40" s="296"/>
      <c r="J40" s="113">
        <v>0.46875</v>
      </c>
      <c r="K40" s="97" t="str">
        <f>IF($G$2=Çağrı!F39,1," ")</f>
        <v xml:space="preserve"> </v>
      </c>
      <c r="L40" s="97" t="str">
        <f>IF($G$2=Çağrı!L39,1," ")</f>
        <v xml:space="preserve"> </v>
      </c>
      <c r="M40" s="97" t="str">
        <f>IF($G$2=Muhasebe!F39,1," ")</f>
        <v xml:space="preserve"> </v>
      </c>
      <c r="N40" s="97" t="str">
        <f>IF($G$2=Muhasebe!L39,1," ")</f>
        <v xml:space="preserve"> </v>
      </c>
      <c r="O40" s="101" t="str">
        <f>IF($G$2=Banka!F39,1," ")</f>
        <v xml:space="preserve"> </v>
      </c>
      <c r="P40" s="101" t="str">
        <f>IF($G$2=Banka!L39,1," ")</f>
        <v xml:space="preserve"> </v>
      </c>
      <c r="Q40" s="101" t="str">
        <f>IF($G$2=BilProg!F39,1," ")</f>
        <v xml:space="preserve"> </v>
      </c>
      <c r="R40" s="101" t="str">
        <f>IF($G$2=BilProg!L39,1," ")</f>
        <v xml:space="preserve"> </v>
      </c>
      <c r="S40" s="97" t="str">
        <f>IF($G$2=BilGüv!F39,1," ")</f>
        <v xml:space="preserve"> </v>
      </c>
      <c r="T40" s="97" t="str">
        <f>IF($L$2=BilGüv!L39,1," ")</f>
        <v xml:space="preserve"> </v>
      </c>
      <c r="U40" s="101" t="str">
        <f>IF($G$2=SosGüv!F39,1," ")</f>
        <v xml:space="preserve"> </v>
      </c>
      <c r="V40" s="101" t="str">
        <f>IF($L$2=SosGüv!L39,1," ")</f>
        <v xml:space="preserve"> </v>
      </c>
      <c r="W40" s="102" t="str">
        <f t="shared" si="1"/>
        <v xml:space="preserve"> </v>
      </c>
    </row>
    <row r="41" spans="1:23" s="93" customFormat="1" ht="10.5" customHeight="1" thickBot="1" x14ac:dyDescent="0.3">
      <c r="A41" s="309"/>
      <c r="B41" s="169">
        <v>0.5</v>
      </c>
      <c r="C41" s="170" t="str">
        <f>IF(G$2=Çağrı!F40,Çağrı!C40,IF(G$2=Çağrı!L40,Çağrı!I40,IF(G$2=Muhasebe!F40,Muhasebe!C40,IF(G$2=Muhasebe!L40,Muhasebe!I40,IF(G$2=Banka!F40,Banka!C40,IF(G$2=Banka!L40,Banka!I40,IF(G$2=SosGüv!F40,SosGüv!C40,IF(G$2=SosGüv!L40,SosGüv!I40,IF(G$2=BilProg!F40,BilProg!C40,IF(G$2=BilProg!L40,BilProg!I40,IF(G$2=BilGüv!F40,BilGüv!C40,IF(G$2=BilGüv!L40,BilGüv!I40," "))))))))))))</f>
        <v xml:space="preserve"> </v>
      </c>
      <c r="D41" s="171" t="str">
        <f>IF(G$2=Çağrı!F40,Çağrı!D40,IF(G$2=Çağrı!L40,Çağrı!J40,IF(G$2=Muhasebe!F40,Muhasebe!D40,IF(G$2=Muhasebe!L40,Muhasebe!J40,IF(G$2=Banka!F40,Banka!D40,IF(G$2=Banka!L40,Banka!J40,IF(G$2=SosGüv!F40,SosGüv!D40,IF(G$2=SosGüv!L40,SosGüv!J40,IF(G$2=BilProg!F40,BilProg!D40,IF(G$2=BilProg!L40,BilProg!J40,IF(G$2=BilGüv!F40,BilGüv!D40,IF(G$2=BilGüv!L40,BilGüv!J40," "))))))))))))</f>
        <v xml:space="preserve"> </v>
      </c>
      <c r="E41" s="171" t="str">
        <f>IF(G$2=Çağrı!F40,Çağrı!E40,IF(G$2=Çağrı!L40,Çağrı!K40,IF(G$2=Muhasebe!F40,Muhasebe!E40,IF(G$2=Muhasebe!L40,Muhasebe!K40,IF(G$2=Banka!F40,Banka!E40,IF(G$2=Banka!L40,Banka!K40,IF(G$2=SosGüv!F40,SosGüv!E40,IF(G$2=SosGüv!L40,SosGüv!K40,IF(G$2=BilProg!F40,BilProg!E40,IF(G$2=BilProg!L40,BilProg!K40,IF(G$2=BilGüv!F40,BilGüv!E40,IF(G$2=BilGüv!L40,BilGüv!K40," "))))))))))))</f>
        <v xml:space="preserve"> </v>
      </c>
      <c r="G41" s="160"/>
      <c r="H41" s="248" t="str">
        <f t="shared" si="0"/>
        <v xml:space="preserve"> </v>
      </c>
      <c r="I41" s="296"/>
      <c r="J41" s="108"/>
      <c r="K41" s="97" t="str">
        <f>IF($G$2=Çağrı!F40,1," ")</f>
        <v xml:space="preserve"> </v>
      </c>
      <c r="L41" s="97" t="str">
        <f>IF($G$2=Çağrı!L40,1," ")</f>
        <v xml:space="preserve"> </v>
      </c>
      <c r="M41" s="97" t="str">
        <f>IF($G$2=Muhasebe!F40,1," ")</f>
        <v xml:space="preserve"> </v>
      </c>
      <c r="N41" s="97" t="str">
        <f>IF($G$2=Muhasebe!L40,1," ")</f>
        <v xml:space="preserve"> </v>
      </c>
      <c r="O41" s="101" t="str">
        <f>IF($G$2=Banka!F40,1," ")</f>
        <v xml:space="preserve"> </v>
      </c>
      <c r="P41" s="101" t="str">
        <f>IF($G$2=Banka!L40,1," ")</f>
        <v xml:space="preserve"> </v>
      </c>
      <c r="Q41" s="101" t="str">
        <f>IF($G$2=BilProg!F40,1," ")</f>
        <v xml:space="preserve"> </v>
      </c>
      <c r="R41" s="101" t="str">
        <f>IF($G$2=BilProg!L40,1," ")</f>
        <v xml:space="preserve"> </v>
      </c>
      <c r="S41" s="97" t="str">
        <f>IF($G$2=BilGüv!F40,1," ")</f>
        <v xml:space="preserve"> </v>
      </c>
      <c r="T41" s="97" t="str">
        <f>IF($L$2=BilGüv!L40,1," ")</f>
        <v xml:space="preserve"> </v>
      </c>
      <c r="U41" s="101" t="str">
        <f>IF($G$2=SosGüv!F40,1," ")</f>
        <v xml:space="preserve"> </v>
      </c>
      <c r="V41" s="101" t="str">
        <f>IF($L$2=SosGüv!L40,1," ")</f>
        <v xml:space="preserve"> </v>
      </c>
      <c r="W41" s="102" t="str">
        <f t="shared" si="1"/>
        <v xml:space="preserve"> </v>
      </c>
    </row>
    <row r="42" spans="1:23" s="93" customFormat="1" ht="10.5" customHeight="1" thickBot="1" x14ac:dyDescent="0.3">
      <c r="A42" s="309"/>
      <c r="B42" s="169">
        <v>0.54166666666666663</v>
      </c>
      <c r="C42" s="170" t="str">
        <f>IF(G$2=Çağrı!F41,Çağrı!C41,IF(G$2=Çağrı!L41,Çağrı!I41,IF(G$2=Muhasebe!F41,Muhasebe!C41,IF(G$2=Muhasebe!L41,Muhasebe!I41,IF(G$2=Banka!F41,Banka!C41,IF(G$2=Banka!L41,Banka!I41,IF(G$2=SosGüv!F41,SosGüv!C41,IF(G$2=SosGüv!L41,SosGüv!I41,IF(G$2=BilProg!F41,BilProg!C41,IF(G$2=BilProg!L41,BilProg!I41,IF(G$2=BilGüv!F41,BilGüv!C41,IF(G$2=BilGüv!L41,BilGüv!I41," "))))))))))))</f>
        <v xml:space="preserve"> </v>
      </c>
      <c r="D42" s="171" t="str">
        <f>IF(G$2=Çağrı!F41,Çağrı!D41,IF(G$2=Çağrı!L41,Çağrı!J41,IF(G$2=Muhasebe!F41,Muhasebe!D41,IF(G$2=Muhasebe!L41,Muhasebe!J41,IF(G$2=Banka!F41,Banka!D41,IF(G$2=Banka!L41,Banka!J41,IF(G$2=SosGüv!F41,SosGüv!D41,IF(G$2=SosGüv!L41,SosGüv!J41,IF(G$2=BilProg!F41,BilProg!D41,IF(G$2=BilProg!L41,BilProg!J41,IF(G$2=BilGüv!F41,BilGüv!D41,IF(G$2=BilGüv!L41,BilGüv!J41," "))))))))))))</f>
        <v xml:space="preserve"> </v>
      </c>
      <c r="E42" s="171" t="str">
        <f>IF(G$2=Çağrı!F41,Çağrı!E41,IF(G$2=Çağrı!L41,Çağrı!K41,IF(G$2=Muhasebe!F41,Muhasebe!E41,IF(G$2=Muhasebe!L41,Muhasebe!K41,IF(G$2=Banka!F41,Banka!E41,IF(G$2=Banka!L41,Banka!K41,IF(G$2=SosGüv!F41,SosGüv!E41,IF(G$2=SosGüv!L41,SosGüv!K41,IF(G$2=BilProg!F41,BilProg!E41,IF(G$2=BilProg!L41,BilProg!K41,IF(G$2=BilGüv!F41,BilGüv!E41,IF(G$2=BilGüv!L41,BilGüv!K41," "))))))))))))</f>
        <v xml:space="preserve"> </v>
      </c>
      <c r="G42" s="160"/>
      <c r="H42" s="248" t="str">
        <f t="shared" si="0"/>
        <v xml:space="preserve"> </v>
      </c>
      <c r="I42" s="296"/>
      <c r="J42" s="113">
        <v>0.54166666666666663</v>
      </c>
      <c r="K42" s="97" t="str">
        <f>IF($G$2=Çağrı!F41,1," ")</f>
        <v xml:space="preserve"> </v>
      </c>
      <c r="L42" s="97" t="str">
        <f>IF($G$2=Çağrı!L41,1," ")</f>
        <v xml:space="preserve"> </v>
      </c>
      <c r="M42" s="97" t="str">
        <f>IF($G$2=Muhasebe!F41,1," ")</f>
        <v xml:space="preserve"> </v>
      </c>
      <c r="N42" s="97" t="str">
        <f>IF($G$2=Muhasebe!L41,1," ")</f>
        <v xml:space="preserve"> </v>
      </c>
      <c r="O42" s="101" t="str">
        <f>IF($G$2=Banka!F41,1," ")</f>
        <v xml:space="preserve"> </v>
      </c>
      <c r="P42" s="101" t="str">
        <f>IF($G$2=Banka!L41,1," ")</f>
        <v xml:space="preserve"> </v>
      </c>
      <c r="Q42" s="101" t="str">
        <f>IF($G$2=BilProg!F41,1," ")</f>
        <v xml:space="preserve"> </v>
      </c>
      <c r="R42" s="101" t="str">
        <f>IF($G$2=BilProg!L41,1," ")</f>
        <v xml:space="preserve"> </v>
      </c>
      <c r="S42" s="97" t="str">
        <f>IF($G$2=BilGüv!F41,1," ")</f>
        <v xml:space="preserve"> </v>
      </c>
      <c r="T42" s="97" t="str">
        <f>IF($L$2=BilGüv!L41,1," ")</f>
        <v xml:space="preserve"> </v>
      </c>
      <c r="U42" s="101" t="str">
        <f>IF($G$2=SosGüv!F41,1," ")</f>
        <v xml:space="preserve"> </v>
      </c>
      <c r="V42" s="101" t="str">
        <f>IF($L$2=SosGüv!L41,1," ")</f>
        <v xml:space="preserve"> </v>
      </c>
      <c r="W42" s="102" t="str">
        <f t="shared" si="1"/>
        <v xml:space="preserve"> </v>
      </c>
    </row>
    <row r="43" spans="1:23" s="93" customFormat="1" ht="10.5" customHeight="1" thickBot="1" x14ac:dyDescent="0.3">
      <c r="A43" s="309"/>
      <c r="B43" s="169">
        <v>0.58333333333333337</v>
      </c>
      <c r="C43" s="170" t="str">
        <f>IF(G$2=Çağrı!F42,Çağrı!C42,IF(G$2=Çağrı!L42,Çağrı!I42,IF(G$2=Muhasebe!F42,Muhasebe!C42,IF(G$2=Muhasebe!L42,Muhasebe!I42,IF(G$2=Banka!F42,Banka!C42,IF(G$2=Banka!L42,Banka!I42,IF(G$2=SosGüv!F42,SosGüv!C42,IF(G$2=SosGüv!L42,SosGüv!I42,IF(G$2=BilProg!F42,BilProg!C42,IF(G$2=BilProg!L42,BilProg!I42,IF(G$2=BilGüv!F42,BilGüv!C42,IF(G$2=BilGüv!L42,BilGüv!I42," "))))))))))))</f>
        <v xml:space="preserve"> </v>
      </c>
      <c r="D43" s="171" t="str">
        <f>IF(G$2=Çağrı!F42,Çağrı!D42,IF(G$2=Çağrı!L42,Çağrı!J42,IF(G$2=Muhasebe!F42,Muhasebe!D42,IF(G$2=Muhasebe!L42,Muhasebe!J42,IF(G$2=Banka!F42,Banka!D42,IF(G$2=Banka!L42,Banka!J42,IF(G$2=SosGüv!F42,SosGüv!D42,IF(G$2=SosGüv!L42,SosGüv!J42,IF(G$2=BilProg!F42,BilProg!D42,IF(G$2=BilProg!L42,BilProg!J42,IF(G$2=BilGüv!F42,BilGüv!D42,IF(G$2=BilGüv!L42,BilGüv!J42," "))))))))))))</f>
        <v xml:space="preserve"> </v>
      </c>
      <c r="E43" s="171" t="str">
        <f>IF(G$2=Çağrı!F42,Çağrı!E42,IF(G$2=Çağrı!L42,Çağrı!K42,IF(G$2=Muhasebe!F42,Muhasebe!E42,IF(G$2=Muhasebe!L42,Muhasebe!K42,IF(G$2=Banka!F42,Banka!E42,IF(G$2=Banka!L42,Banka!K42,IF(G$2=SosGüv!F42,SosGüv!E42,IF(G$2=SosGüv!L42,SosGüv!K42,IF(G$2=BilProg!F42,BilProg!E42,IF(G$2=BilProg!L42,BilProg!K42,IF(G$2=BilGüv!F42,BilGüv!E42,IF(G$2=BilGüv!L42,BilGüv!K42," "))))))))))))</f>
        <v xml:space="preserve"> </v>
      </c>
      <c r="G43" s="160"/>
      <c r="H43" s="248" t="str">
        <f t="shared" si="0"/>
        <v xml:space="preserve"> </v>
      </c>
      <c r="I43" s="296"/>
      <c r="J43" s="108">
        <v>0.58333333333333337</v>
      </c>
      <c r="K43" s="97" t="str">
        <f>IF($G$2=Çağrı!F42,1," ")</f>
        <v xml:space="preserve"> </v>
      </c>
      <c r="L43" s="97" t="str">
        <f>IF($G$2=Çağrı!L42,1," ")</f>
        <v xml:space="preserve"> </v>
      </c>
      <c r="M43" s="97" t="str">
        <f>IF($G$2=Muhasebe!F42,1," ")</f>
        <v xml:space="preserve"> </v>
      </c>
      <c r="N43" s="97" t="str">
        <f>IF($G$2=Muhasebe!L42,1," ")</f>
        <v xml:space="preserve"> </v>
      </c>
      <c r="O43" s="101" t="str">
        <f>IF($G$2=Banka!F42,1," ")</f>
        <v xml:space="preserve"> </v>
      </c>
      <c r="P43" s="101" t="str">
        <f>IF($G$2=Banka!L42,1," ")</f>
        <v xml:space="preserve"> </v>
      </c>
      <c r="Q43" s="101" t="str">
        <f>IF($G$2=BilProg!F42,1," ")</f>
        <v xml:space="preserve"> </v>
      </c>
      <c r="R43" s="101" t="str">
        <f>IF($G$2=BilProg!L42,1," ")</f>
        <v xml:space="preserve"> </v>
      </c>
      <c r="S43" s="97" t="str">
        <f>IF($G$2=BilGüv!F42,1," ")</f>
        <v xml:space="preserve"> </v>
      </c>
      <c r="T43" s="97" t="str">
        <f>IF($L$2=BilGüv!L42,1," ")</f>
        <v xml:space="preserve"> </v>
      </c>
      <c r="U43" s="101" t="str">
        <f>IF($G$2=SosGüv!F42,1," ")</f>
        <v xml:space="preserve"> </v>
      </c>
      <c r="V43" s="101" t="str">
        <f>IF($L$2=SosGüv!L42,1," ")</f>
        <v xml:space="preserve"> </v>
      </c>
      <c r="W43" s="102" t="str">
        <f t="shared" si="1"/>
        <v xml:space="preserve"> </v>
      </c>
    </row>
    <row r="44" spans="1:23" s="93" customFormat="1" ht="10.5" customHeight="1" thickBot="1" x14ac:dyDescent="0.3">
      <c r="A44" s="309"/>
      <c r="B44" s="169">
        <v>0.625</v>
      </c>
      <c r="C44" s="170" t="str">
        <f>IF(G$2=Çağrı!F43,Çağrı!C43,IF(G$2=Çağrı!L43,Çağrı!I43,IF(G$2=Muhasebe!F43,Muhasebe!C43,IF(G$2=Muhasebe!L43,Muhasebe!I43,IF(G$2=Banka!F43,Banka!C43,IF(G$2=Banka!L43,Banka!I43,IF(G$2=SosGüv!F43,SosGüv!C43,IF(G$2=SosGüv!L43,SosGüv!I43,IF(G$2=BilProg!F43,BilProg!C43,IF(G$2=BilProg!L43,BilProg!I43,IF(G$2=BilGüv!F43,BilGüv!C43,IF(G$2=BilGüv!L43,BilGüv!I43," "))))))))))))</f>
        <v xml:space="preserve"> </v>
      </c>
      <c r="D44" s="171" t="str">
        <f>IF(G$2=Çağrı!F43,Çağrı!D43,IF(G$2=Çağrı!L43,Çağrı!J43,IF(G$2=Muhasebe!F43,Muhasebe!D43,IF(G$2=Muhasebe!L43,Muhasebe!J43,IF(G$2=Banka!F43,Banka!D43,IF(G$2=Banka!L43,Banka!J43,IF(G$2=SosGüv!F43,SosGüv!D43,IF(G$2=SosGüv!L43,SosGüv!J43,IF(G$2=BilProg!F43,BilProg!D43,IF(G$2=BilProg!L43,BilProg!J43,IF(G$2=BilGüv!F43,BilGüv!D43,IF(G$2=BilGüv!L43,BilGüv!J43," "))))))))))))</f>
        <v xml:space="preserve"> </v>
      </c>
      <c r="E44" s="171" t="str">
        <f>IF(G$2=Çağrı!F43,Çağrı!E43,IF(G$2=Çağrı!L43,Çağrı!K43,IF(G$2=Muhasebe!F43,Muhasebe!E43,IF(G$2=Muhasebe!L43,Muhasebe!K43,IF(G$2=Banka!F43,Banka!E43,IF(G$2=Banka!L43,Banka!K43,IF(G$2=SosGüv!F43,SosGüv!E43,IF(G$2=SosGüv!L43,SosGüv!K43,IF(G$2=BilProg!F43,BilProg!E43,IF(G$2=BilProg!L43,BilProg!K43,IF(G$2=BilGüv!F43,BilGüv!E43,IF(G$2=BilGüv!L43,BilGüv!K43," "))))))))))))</f>
        <v xml:space="preserve"> </v>
      </c>
      <c r="G44" s="160"/>
      <c r="H44" s="248" t="str">
        <f t="shared" si="0"/>
        <v xml:space="preserve"> </v>
      </c>
      <c r="I44" s="296"/>
      <c r="J44" s="113">
        <v>0.625</v>
      </c>
      <c r="K44" s="97" t="str">
        <f>IF($G$2=Çağrı!F43,1," ")</f>
        <v xml:space="preserve"> </v>
      </c>
      <c r="L44" s="97" t="str">
        <f>IF($G$2=Çağrı!L43,1," ")</f>
        <v xml:space="preserve"> </v>
      </c>
      <c r="M44" s="97" t="str">
        <f>IF($G$2=Muhasebe!F43,1," ")</f>
        <v xml:space="preserve"> </v>
      </c>
      <c r="N44" s="97" t="str">
        <f>IF($G$2=Muhasebe!L43,1," ")</f>
        <v xml:space="preserve"> </v>
      </c>
      <c r="O44" s="101" t="str">
        <f>IF($G$2=Banka!F43,1," ")</f>
        <v xml:space="preserve"> </v>
      </c>
      <c r="P44" s="101" t="str">
        <f>IF($G$2=Banka!L43,1," ")</f>
        <v xml:space="preserve"> </v>
      </c>
      <c r="Q44" s="101" t="str">
        <f>IF($G$2=BilProg!F43,1," ")</f>
        <v xml:space="preserve"> </v>
      </c>
      <c r="R44" s="101" t="str">
        <f>IF($G$2=BilProg!L43,1," ")</f>
        <v xml:space="preserve"> </v>
      </c>
      <c r="S44" s="97" t="str">
        <f>IF($G$2=BilGüv!F43,1," ")</f>
        <v xml:space="preserve"> </v>
      </c>
      <c r="T44" s="97" t="str">
        <f>IF($L$2=BilGüv!L43,1," ")</f>
        <v xml:space="preserve"> </v>
      </c>
      <c r="U44" s="101" t="str">
        <f>IF($G$2=SosGüv!F43,1," ")</f>
        <v xml:space="preserve"> </v>
      </c>
      <c r="V44" s="101" t="str">
        <f>IF($L$2=SosGüv!L43,1," ")</f>
        <v xml:space="preserve"> </v>
      </c>
      <c r="W44" s="102" t="str">
        <f t="shared" si="1"/>
        <v xml:space="preserve"> </v>
      </c>
    </row>
    <row r="45" spans="1:23" s="93" customFormat="1" ht="12" thickBot="1" x14ac:dyDescent="0.3">
      <c r="A45" s="310"/>
      <c r="B45" s="175">
        <v>0.66666666666666663</v>
      </c>
      <c r="C45" s="176" t="str">
        <f>IF(G$2=Çağrı!F44,Çağrı!C44,IF(G$2=Çağrı!L44,Çağrı!I44,IF(G$2=Muhasebe!F44,Muhasebe!C44,IF(G$2=Muhasebe!L44,Muhasebe!I44,IF(G$2=Banka!F44,Banka!C44,IF(G$2=Banka!L44,Banka!I44,IF(G$2=SosGüv!F44,SosGüv!C44,IF(G$2=SosGüv!L44,SosGüv!I44,IF(G$2=BilProg!F44,BilProg!C44,IF(G$2=BilProg!L44,BilProg!I44,IF(G$2=BilGüv!F44,BilGüv!C44,IF(G$2=BilGüv!L44,BilGüv!I44," "))))))))))))</f>
        <v xml:space="preserve"> </v>
      </c>
      <c r="D45" s="177" t="str">
        <f>IF(G$2=Çağrı!F44,Çağrı!D44,IF(G$2=Çağrı!L44,Çağrı!J44,IF(G$2=Muhasebe!F44,Muhasebe!D44,IF(G$2=Muhasebe!L44,Muhasebe!J44,IF(G$2=Banka!F44,Banka!D44,IF(G$2=Banka!L44,Banka!J44,IF(G$2=SosGüv!F44,SosGüv!D44,IF(G$2=SosGüv!L44,SosGüv!J44,IF(G$2=BilProg!F44,BilProg!D44,IF(G$2=BilProg!L44,BilProg!J44,IF(G$2=BilGüv!F44,BilGüv!D44,IF(G$2=BilGüv!L44,BilGüv!J44," "))))))))))))</f>
        <v xml:space="preserve"> </v>
      </c>
      <c r="E45" s="177" t="str">
        <f>IF(G$2=Çağrı!F44,Çağrı!E44,IF(G$2=Çağrı!L44,Çağrı!K44,IF(G$2=Muhasebe!F44,Muhasebe!E44,IF(G$2=Muhasebe!L44,Muhasebe!K44,IF(G$2=Banka!F44,Banka!E44,IF(G$2=Banka!L44,Banka!K44,IF(G$2=SosGüv!F44,SosGüv!E44,IF(G$2=SosGüv!L44,SosGüv!K44,IF(G$2=BilProg!F44,BilProg!E44,IF(G$2=BilProg!L44,BilProg!K44,IF(G$2=BilGüv!F44,BilGüv!E44,IF(G$2=BilGüv!L44,BilGüv!K44," "))))))))))))</f>
        <v xml:space="preserve"> </v>
      </c>
      <c r="G45" s="160"/>
      <c r="H45" s="248" t="str">
        <f t="shared" si="0"/>
        <v xml:space="preserve"> </v>
      </c>
      <c r="I45" s="298"/>
      <c r="J45" s="120">
        <v>0.66666666666666663</v>
      </c>
      <c r="K45" s="97" t="str">
        <f>IF($G$2=Çağrı!F44,1," ")</f>
        <v xml:space="preserve"> </v>
      </c>
      <c r="L45" s="97" t="str">
        <f>IF($G$2=Çağrı!L44,1," ")</f>
        <v xml:space="preserve"> </v>
      </c>
      <c r="M45" s="97" t="str">
        <f>IF($G$2=Muhasebe!F44,1," ")</f>
        <v xml:space="preserve"> </v>
      </c>
      <c r="N45" s="97" t="str">
        <f>IF($G$2=Muhasebe!L44,1," ")</f>
        <v xml:space="preserve"> </v>
      </c>
      <c r="O45" s="101" t="str">
        <f>IF($G$2=Banka!F44,1," ")</f>
        <v xml:space="preserve"> </v>
      </c>
      <c r="P45" s="101" t="str">
        <f>IF($G$2=Banka!L44,1," ")</f>
        <v xml:space="preserve"> </v>
      </c>
      <c r="Q45" s="101" t="str">
        <f>IF($G$2=BilProg!F44,1," ")</f>
        <v xml:space="preserve"> </v>
      </c>
      <c r="R45" s="101" t="str">
        <f>IF($G$2=BilProg!L44,1," ")</f>
        <v xml:space="preserve"> </v>
      </c>
      <c r="S45" s="97" t="str">
        <f>IF($G$2=BilGüv!F44,1," ")</f>
        <v xml:space="preserve"> </v>
      </c>
      <c r="T45" s="97" t="str">
        <f>IF($L$2=BilGüv!L44,1," ")</f>
        <v xml:space="preserve"> </v>
      </c>
      <c r="U45" s="101" t="str">
        <f>IF($G$2=SosGüv!F44,1," ")</f>
        <v xml:space="preserve"> </v>
      </c>
      <c r="V45" s="101" t="str">
        <f>IF($L$2=SosGüv!L44,1," ")</f>
        <v xml:space="preserve"> </v>
      </c>
      <c r="W45" s="102" t="str">
        <f t="shared" si="1"/>
        <v xml:space="preserve"> </v>
      </c>
    </row>
    <row r="46" spans="1:23" s="130" customFormat="1" ht="9.6" x14ac:dyDescent="0.25">
      <c r="B46" s="134"/>
      <c r="C46" s="134"/>
      <c r="G46" s="161"/>
      <c r="J46" s="130" t="s">
        <v>505</v>
      </c>
      <c r="K46" s="130" t="s">
        <v>505</v>
      </c>
      <c r="L46" s="130" t="s">
        <v>505</v>
      </c>
      <c r="M46" s="130" t="s">
        <v>505</v>
      </c>
      <c r="N46" s="130" t="s">
        <v>505</v>
      </c>
      <c r="O46" s="130" t="s">
        <v>505</v>
      </c>
      <c r="P46" s="130" t="s">
        <v>505</v>
      </c>
      <c r="Q46" s="130" t="s">
        <v>505</v>
      </c>
      <c r="R46" s="130" t="s">
        <v>505</v>
      </c>
      <c r="S46" s="130" t="s">
        <v>505</v>
      </c>
      <c r="T46" s="130" t="s">
        <v>505</v>
      </c>
      <c r="U46" s="130" t="s">
        <v>505</v>
      </c>
      <c r="V46" s="130" t="s">
        <v>505</v>
      </c>
    </row>
    <row r="47" spans="1:23" s="130" customFormat="1" ht="9.6" x14ac:dyDescent="0.25">
      <c r="B47" s="134"/>
      <c r="C47" s="134"/>
      <c r="G47" s="161"/>
    </row>
    <row r="48" spans="1:23" s="130" customFormat="1" ht="9.6" x14ac:dyDescent="0.25">
      <c r="B48" s="134"/>
      <c r="C48" s="134"/>
      <c r="G48" s="161"/>
    </row>
    <row r="49" spans="2:7" s="130" customFormat="1" ht="9.6" x14ac:dyDescent="0.25">
      <c r="B49" s="134"/>
      <c r="C49" s="134"/>
      <c r="G49" s="161"/>
    </row>
    <row r="50" spans="2:7" s="130" customFormat="1" ht="9.6" x14ac:dyDescent="0.25">
      <c r="B50" s="134"/>
      <c r="C50" s="134"/>
      <c r="G50" s="161"/>
    </row>
    <row r="51" spans="2:7" s="130" customFormat="1" ht="9.6" x14ac:dyDescent="0.25">
      <c r="B51" s="134"/>
      <c r="C51" s="134"/>
      <c r="G51" s="161"/>
    </row>
    <row r="52" spans="2:7" s="130" customFormat="1" ht="9.6" x14ac:dyDescent="0.25">
      <c r="B52" s="134"/>
      <c r="C52" s="134"/>
      <c r="G52" s="161"/>
    </row>
    <row r="53" spans="2:7" s="130" customFormat="1" ht="9.6" x14ac:dyDescent="0.25">
      <c r="B53" s="134"/>
      <c r="C53" s="134"/>
      <c r="G53" s="161"/>
    </row>
    <row r="54" spans="2:7" s="130" customFormat="1" ht="9.6" x14ac:dyDescent="0.25">
      <c r="B54" s="134"/>
      <c r="C54" s="134"/>
      <c r="G54" s="161"/>
    </row>
    <row r="55" spans="2:7" s="130" customFormat="1" ht="9.6" x14ac:dyDescent="0.25">
      <c r="B55" s="134"/>
      <c r="C55" s="134"/>
      <c r="G55" s="161"/>
    </row>
    <row r="56" spans="2:7" s="130" customFormat="1" ht="9.6" x14ac:dyDescent="0.25">
      <c r="B56" s="134"/>
      <c r="C56" s="134"/>
      <c r="G56" s="161"/>
    </row>
    <row r="57" spans="2:7" s="130" customFormat="1" ht="9.6" x14ac:dyDescent="0.25">
      <c r="B57" s="134"/>
      <c r="C57" s="134"/>
      <c r="G57" s="161"/>
    </row>
  </sheetData>
  <sheetProtection algorithmName="SHA-512" hashValue="uEpDEhyiNSx8Kw9sTHMGz993K4tUTTyY9h4SzWYxkHPyRfbpcrcQ97Oiz3K5QeglEHFEsta+9iEJA+E5c9VuAA==" saltValue="dBnN5qrwIZScIMesCc6Z5g==" spinCount="100000" sheet="1" objects="1" scenarios="1"/>
  <mergeCells count="27">
    <mergeCell ref="I6:I13"/>
    <mergeCell ref="I22:I29"/>
    <mergeCell ref="I30:I37"/>
    <mergeCell ref="I38:I45"/>
    <mergeCell ref="T2:T5"/>
    <mergeCell ref="I14:I21"/>
    <mergeCell ref="M2:M5"/>
    <mergeCell ref="U2:U5"/>
    <mergeCell ref="V2:V5"/>
    <mergeCell ref="W2:W5"/>
    <mergeCell ref="N2:N5"/>
    <mergeCell ref="O2:O5"/>
    <mergeCell ref="P2:P5"/>
    <mergeCell ref="Q2:Q5"/>
    <mergeCell ref="R2:R5"/>
    <mergeCell ref="S2:S5"/>
    <mergeCell ref="A2:E2"/>
    <mergeCell ref="I2:I5"/>
    <mergeCell ref="J2:J5"/>
    <mergeCell ref="K2:K5"/>
    <mergeCell ref="L2:L5"/>
    <mergeCell ref="A38:A45"/>
    <mergeCell ref="A4:E4"/>
    <mergeCell ref="A22:A29"/>
    <mergeCell ref="A30:A37"/>
    <mergeCell ref="A6:A13"/>
    <mergeCell ref="A14:A21"/>
  </mergeCells>
  <conditionalFormatting sqref="K6:W45">
    <cfRule type="cellIs" dxfId="0" priority="1" stopIfTrue="1" operator="equal">
      <formula>1</formula>
    </cfRule>
  </conditionalFormatting>
  <dataValidations disablePrompts="1" count="1">
    <dataValidation allowBlank="1" showErrorMessage="1" sqref="F18:F22"/>
  </dataValidations>
  <printOptions horizontalCentered="1" verticalCentered="1"/>
  <pageMargins left="0.11811023622047245" right="0.11811023622047245" top="0.55118110236220474" bottom="0.35433070866141736" header="0.31496062992125984" footer="0.31496062992125984"/>
  <pageSetup paperSize="9" orientation="landscape" r:id="rId1"/>
  <ignoredErrors>
    <ignoredError sqref="D6:D12 E6:E21 D14:D21 C38:C45 E38:E45 D38:D45 C11:C21 C6:C10 C22:C37 K6 L6 K7:K39 M6:N45 L7:L45 S6:T45 K40:K4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161925</xdr:colOff>
                    <xdr:row>2</xdr:row>
                    <xdr:rowOff>9525</xdr:rowOff>
                  </from>
                  <to>
                    <xdr:col>3</xdr:col>
                    <xdr:colOff>1171575</xdr:colOff>
                    <xdr:row>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zoomScaleNormal="100" workbookViewId="0">
      <selection activeCell="E50" sqref="E50"/>
    </sheetView>
  </sheetViews>
  <sheetFormatPr defaultColWidth="9.140625" defaultRowHeight="11.25" x14ac:dyDescent="0.2"/>
  <cols>
    <col min="1" max="1" width="2.5703125" style="47" customWidth="1"/>
    <col min="2" max="2" width="4.5703125" style="48" customWidth="1"/>
    <col min="3" max="3" width="7.42578125" style="73" customWidth="1"/>
    <col min="4" max="4" width="25.5703125" style="47" customWidth="1"/>
    <col min="5" max="5" width="22.5703125" style="47" customWidth="1"/>
    <col min="6" max="6" width="5.5703125" style="47" customWidth="1"/>
    <col min="7" max="7" width="2.5703125" style="49" customWidth="1"/>
    <col min="8" max="8" width="5.42578125" style="49" customWidth="1"/>
    <col min="9" max="9" width="7.5703125" style="73" customWidth="1"/>
    <col min="10" max="10" width="22.85546875" style="47" customWidth="1"/>
    <col min="11" max="11" width="26.5703125" style="47" customWidth="1"/>
    <col min="12" max="12" width="5.5703125" style="47" customWidth="1"/>
    <col min="13" max="13" width="19.140625" style="47" customWidth="1"/>
    <col min="14" max="14" width="11.85546875" style="70" customWidth="1"/>
    <col min="15" max="34" width="14.42578125" style="47" customWidth="1"/>
    <col min="35" max="16384" width="9.140625" style="47"/>
  </cols>
  <sheetData>
    <row r="1" spans="1:35" ht="12.95" x14ac:dyDescent="0.3">
      <c r="A1" s="268" t="str">
        <f>CONCATENATE('Ders Dağılım'!K1," ÖĞRETİM YILI ",'Ders Dağılım'!K2," YARIYILI")</f>
        <v>2025-2026 ÖĞRETİM YILI BAHAR YARIYILI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23"/>
    </row>
    <row r="2" spans="1:35" ht="12.95" x14ac:dyDescent="0.3">
      <c r="A2" s="268" t="str">
        <f>CONCATENATE('Ders Dağılım'!J3," HAFTALIK DERS PROGRAMI")</f>
        <v>ÇAĞRI MERKEZİ HİZMETLERİ PROGRAMI HAFTALIK DERS PROGRAMI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23"/>
    </row>
    <row r="3" spans="1:35" ht="11.1" thickBot="1" x14ac:dyDescent="0.3"/>
    <row r="4" spans="1:35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53" t="s">
        <v>9</v>
      </c>
      <c r="G4" s="66"/>
      <c r="H4" s="52" t="s">
        <v>0</v>
      </c>
      <c r="I4" s="52" t="s">
        <v>1</v>
      </c>
      <c r="J4" s="51" t="s">
        <v>2</v>
      </c>
      <c r="K4" s="51" t="s">
        <v>3</v>
      </c>
      <c r="L4" s="53" t="s">
        <v>9</v>
      </c>
      <c r="N4" s="71"/>
      <c r="R4" s="69"/>
      <c r="S4" s="69"/>
      <c r="T4" s="69"/>
      <c r="U4" s="69"/>
      <c r="V4" s="69"/>
      <c r="W4" s="69"/>
      <c r="X4" s="69"/>
      <c r="Y4" s="69"/>
      <c r="AD4" s="69"/>
      <c r="AF4" s="69" t="str">
        <f>'Öğretim Elemanı'!L23</f>
        <v>Öğr. Gör. Selman ASLAN</v>
      </c>
      <c r="AG4" s="69" t="str">
        <f>'Öğretim Elemanı'!L24</f>
        <v>Öğr. Gör. Mürsel KAN</v>
      </c>
      <c r="AH4" s="69" t="str">
        <f>'Öğretim Elemanı'!L25</f>
        <v>Öğr. Gör. İsmail İYİLİK</v>
      </c>
      <c r="AI4" s="69">
        <f>'Öğretim Elemanı'!L26</f>
        <v>0</v>
      </c>
    </row>
    <row r="5" spans="1:35" ht="12" customHeight="1" x14ac:dyDescent="0.2">
      <c r="A5" s="260" t="s">
        <v>4</v>
      </c>
      <c r="B5" s="54">
        <v>0.38541666666666669</v>
      </c>
      <c r="C5" s="78"/>
      <c r="D5" s="63" t="str">
        <f>IF(ISBLANK(C5)," ",VLOOKUP(C5,'Ders Dağılım'!A$2:H$862,2,0))</f>
        <v xml:space="preserve"> </v>
      </c>
      <c r="E5" s="63" t="str">
        <f>IF(ISBLANK(C5)," ",VLOOKUP(C5,'Ders Dağılım'!A$2:H$862,8,0))</f>
        <v xml:space="preserve"> </v>
      </c>
      <c r="F5" s="78"/>
      <c r="G5" s="263" t="s">
        <v>4</v>
      </c>
      <c r="H5" s="55">
        <v>0.38541666666666669</v>
      </c>
      <c r="I5" s="78"/>
      <c r="J5" s="63" t="str">
        <f>IF(ISBLANK(I5)," ",VLOOKUP(I5,'Ders Dağılım'!A$2:H$862,2,0))</f>
        <v xml:space="preserve"> </v>
      </c>
      <c r="K5" s="63" t="str">
        <f>IF(ISBLANK(I5)," ",VLOOKUP(I5,'Ders Dağılım'!A$2:H$862,8,0))</f>
        <v xml:space="preserve"> </v>
      </c>
      <c r="L5" s="85"/>
      <c r="M5" s="243"/>
    </row>
    <row r="6" spans="1:35" x14ac:dyDescent="0.2">
      <c r="A6" s="261"/>
      <c r="B6" s="56">
        <v>0.42708333333333331</v>
      </c>
      <c r="C6" s="81" t="s">
        <v>54</v>
      </c>
      <c r="D6" s="64" t="str">
        <f>IF(ISBLANK(C6)," ",VLOOKUP(C6,'Ders Dağılım'!A$2:H$862,2,0))</f>
        <v>İş ve Sosyal Güvenlik Hukuku</v>
      </c>
      <c r="E6" s="64" t="str">
        <f>IF(ISBLANK(C6)," ",VLOOKUP(C6,'Ders Dağılım'!A$2:H$862,8,0))</f>
        <v>Öğr. Gör. Dr. M. Selçuk ÖZKAN</v>
      </c>
      <c r="F6" s="81" t="s">
        <v>217</v>
      </c>
      <c r="G6" s="264"/>
      <c r="H6" s="57">
        <v>0.42708333333333331</v>
      </c>
      <c r="I6" s="81" t="s">
        <v>115</v>
      </c>
      <c r="J6" s="64" t="str">
        <f>IF(ISBLANK(I6)," ",VLOOKUP(I6,'Ders Dağılım'!A$2:H$862,2,0))</f>
        <v>Temel ve Ticari Matematik</v>
      </c>
      <c r="K6" s="64" t="str">
        <f>IF(ISBLANK(I6)," ",VLOOKUP(I6,'Ders Dağılım'!A$2:H$862,8,0))</f>
        <v>Doç. Dr. Evren ERGÜN</v>
      </c>
      <c r="L6" s="86" t="s">
        <v>226</v>
      </c>
      <c r="M6" s="243"/>
    </row>
    <row r="7" spans="1:35" x14ac:dyDescent="0.2">
      <c r="A7" s="261"/>
      <c r="B7" s="56">
        <v>0.46875</v>
      </c>
      <c r="C7" s="81" t="s">
        <v>54</v>
      </c>
      <c r="D7" s="64" t="str">
        <f>IF(ISBLANK(C7)," ",VLOOKUP(C7,'Ders Dağılım'!A$2:H$862,2,0))</f>
        <v>İş ve Sosyal Güvenlik Hukuku</v>
      </c>
      <c r="E7" s="64" t="str">
        <f>IF(ISBLANK(C7)," ",VLOOKUP(C7,'Ders Dağılım'!A$2:H$862,8,0))</f>
        <v>Öğr. Gör. Dr. M. Selçuk ÖZKAN</v>
      </c>
      <c r="F7" s="81" t="s">
        <v>217</v>
      </c>
      <c r="G7" s="264"/>
      <c r="H7" s="57">
        <v>0.46875</v>
      </c>
      <c r="I7" s="81" t="s">
        <v>115</v>
      </c>
      <c r="J7" s="64" t="str">
        <f>IF(ISBLANK(I7)," ",VLOOKUP(I7,'Ders Dağılım'!A$2:H$862,2,0))</f>
        <v>Temel ve Ticari Matematik</v>
      </c>
      <c r="K7" s="64" t="str">
        <f>IF(ISBLANK(I7)," ",VLOOKUP(I7,'Ders Dağılım'!A$2:H$862,8,0))</f>
        <v>Doç. Dr. Evren ERGÜN</v>
      </c>
      <c r="L7" s="86" t="s">
        <v>226</v>
      </c>
      <c r="M7" s="243"/>
    </row>
    <row r="8" spans="1:35" x14ac:dyDescent="0.2">
      <c r="A8" s="261"/>
      <c r="B8" s="56">
        <v>0.5</v>
      </c>
      <c r="C8" s="81"/>
      <c r="D8" s="64" t="str">
        <f>IF(ISBLANK(C8)," ",VLOOKUP(C8,'Ders Dağılım'!A$2:H$862,2,0))</f>
        <v xml:space="preserve"> </v>
      </c>
      <c r="E8" s="64" t="str">
        <f>IF(ISBLANK(C8)," ",VLOOKUP(C8,'Ders Dağılım'!A$2:H$862,8,0))</f>
        <v xml:space="preserve"> </v>
      </c>
      <c r="F8" s="81"/>
      <c r="G8" s="264"/>
      <c r="H8" s="57">
        <v>0.5</v>
      </c>
      <c r="I8" s="81"/>
      <c r="J8" s="64" t="str">
        <f>IF(ISBLANK(I8)," ",VLOOKUP(I8,'Ders Dağılım'!A$2:H$862,2,0))</f>
        <v xml:space="preserve"> </v>
      </c>
      <c r="K8" s="64" t="str">
        <f>IF(ISBLANK(I8)," ",VLOOKUP(I8,'Ders Dağılım'!A$2:H$862,8,0))</f>
        <v xml:space="preserve"> </v>
      </c>
      <c r="L8" s="86"/>
      <c r="M8" s="243"/>
    </row>
    <row r="9" spans="1:35" x14ac:dyDescent="0.2">
      <c r="A9" s="261"/>
      <c r="B9" s="56">
        <v>0.54166666666666663</v>
      </c>
      <c r="C9" s="81" t="s">
        <v>42</v>
      </c>
      <c r="D9" s="64" t="str">
        <f>IF(ISBLANK(C9)," ",VLOOKUP(C9,'Ders Dağılım'!A$2:H$862,2,0))</f>
        <v>Çağrı Merkezi Yönetimi II</v>
      </c>
      <c r="E9" s="64" t="str">
        <f>IF(ISBLANK(C9)," ",VLOOKUP(C9,'Ders Dağılım'!A$2:H$862,8,0))</f>
        <v>Öğr. Gör. Dr. Dursun KIRMEMİŞ</v>
      </c>
      <c r="F9" s="81" t="s">
        <v>217</v>
      </c>
      <c r="G9" s="264"/>
      <c r="H9" s="57">
        <v>0.54166666666666663</v>
      </c>
      <c r="I9" s="81" t="s">
        <v>139</v>
      </c>
      <c r="J9" s="64" t="str">
        <f>IF(ISBLANK(I9)," ",VLOOKUP(I9,'Ders Dağılım'!A$2:H$862,2,0))</f>
        <v>Girişimcilik ve Yenilikçilik</v>
      </c>
      <c r="K9" s="64" t="str">
        <f>IF(ISBLANK(I9)," ",VLOOKUP(I9,'Ders Dağılım'!A$2:H$862,8,0))</f>
        <v>Öğr. Gör. Neslihan YONDEMİR ÇALIŞKAN</v>
      </c>
      <c r="L9" s="86" t="s">
        <v>219</v>
      </c>
      <c r="M9" s="243"/>
    </row>
    <row r="10" spans="1:35" x14ac:dyDescent="0.2">
      <c r="A10" s="261"/>
      <c r="B10" s="56">
        <v>0.58333333333333337</v>
      </c>
      <c r="C10" s="81" t="s">
        <v>42</v>
      </c>
      <c r="D10" s="64" t="str">
        <f>IF(ISBLANK(C10)," ",VLOOKUP(C10,'Ders Dağılım'!A$2:H$862,2,0))</f>
        <v>Çağrı Merkezi Yönetimi II</v>
      </c>
      <c r="E10" s="64" t="str">
        <f>IF(ISBLANK(C10)," ",VLOOKUP(C10,'Ders Dağılım'!A$2:H$862,8,0))</f>
        <v>Öğr. Gör. Dr. Dursun KIRMEMİŞ</v>
      </c>
      <c r="F10" s="81" t="s">
        <v>217</v>
      </c>
      <c r="G10" s="264"/>
      <c r="H10" s="57">
        <v>0.58333333333333337</v>
      </c>
      <c r="I10" s="81" t="s">
        <v>139</v>
      </c>
      <c r="J10" s="64" t="str">
        <f>IF(ISBLANK(I10)," ",VLOOKUP(I10,'Ders Dağılım'!A$2:H$862,2,0))</f>
        <v>Girişimcilik ve Yenilikçilik</v>
      </c>
      <c r="K10" s="64" t="str">
        <f>IF(ISBLANK(I10)," ",VLOOKUP(I10,'Ders Dağılım'!A$2:H$862,8,0))</f>
        <v>Öğr. Gör. Neslihan YONDEMİR ÇALIŞKAN</v>
      </c>
      <c r="L10" s="86" t="s">
        <v>219</v>
      </c>
      <c r="M10" s="243"/>
    </row>
    <row r="11" spans="1:35" x14ac:dyDescent="0.2">
      <c r="A11" s="261"/>
      <c r="B11" s="56">
        <v>0.625</v>
      </c>
      <c r="C11" s="81"/>
      <c r="D11" s="64" t="str">
        <f>IF(ISBLANK(C11)," ",VLOOKUP(C11,'Ders Dağılım'!A$2:H$862,2,0))</f>
        <v xml:space="preserve"> </v>
      </c>
      <c r="E11" s="64" t="str">
        <f>IF(ISBLANK(C11)," ",VLOOKUP(C11,'Ders Dağılım'!A$2:H$862,8,0))</f>
        <v xml:space="preserve"> </v>
      </c>
      <c r="F11" s="81"/>
      <c r="G11" s="264"/>
      <c r="H11" s="57">
        <v>0.625</v>
      </c>
      <c r="I11" s="81"/>
      <c r="J11" s="64" t="str">
        <f>IF(ISBLANK(I11)," ",VLOOKUP(I11,'Ders Dağılım'!A$2:H$862,2,0))</f>
        <v xml:space="preserve"> </v>
      </c>
      <c r="K11" s="64" t="str">
        <f>IF(ISBLANK(I11)," ",VLOOKUP(I11,'Ders Dağılım'!A$2:H$862,8,0))</f>
        <v xml:space="preserve"> </v>
      </c>
      <c r="L11" s="86"/>
      <c r="M11" s="243"/>
    </row>
    <row r="12" spans="1:35" ht="12" thickBot="1" x14ac:dyDescent="0.25">
      <c r="A12" s="266"/>
      <c r="B12" s="60">
        <v>0.66666666666666663</v>
      </c>
      <c r="C12" s="84"/>
      <c r="D12" s="65" t="str">
        <f>IF(ISBLANK(C12)," ",VLOOKUP(C12,'Ders Dağılım'!A$2:H$862,2,0))</f>
        <v xml:space="preserve"> </v>
      </c>
      <c r="E12" s="65" t="str">
        <f>IF(ISBLANK(C12)," ",VLOOKUP(C12,'Ders Dağılım'!A$2:H$862,8,0))</f>
        <v xml:space="preserve"> </v>
      </c>
      <c r="F12" s="81"/>
      <c r="G12" s="267"/>
      <c r="H12" s="61">
        <v>0.66666666666666663</v>
      </c>
      <c r="I12" s="84"/>
      <c r="J12" s="65" t="str">
        <f>IF(ISBLANK(I12)," ",VLOOKUP(I12,'Ders Dağılım'!A$2:H$862,2,0))</f>
        <v xml:space="preserve"> </v>
      </c>
      <c r="K12" s="65" t="str">
        <f>IF(ISBLANK(I12)," ",VLOOKUP(I12,'Ders Dağılım'!A$2:H$862,8,0))</f>
        <v xml:space="preserve"> </v>
      </c>
      <c r="L12" s="86"/>
      <c r="M12" s="243"/>
    </row>
    <row r="13" spans="1:35" ht="12" customHeight="1" x14ac:dyDescent="0.2">
      <c r="A13" s="260" t="s">
        <v>5</v>
      </c>
      <c r="B13" s="54">
        <v>0.38541666666666669</v>
      </c>
      <c r="C13" s="78" t="s">
        <v>44</v>
      </c>
      <c r="D13" s="63" t="str">
        <f>IF(ISBLANK(C13)," ",VLOOKUP(C13,'Ders Dağılım'!A$2:H$862,2,0))</f>
        <v>Çağrı Alma Teknikleri II</v>
      </c>
      <c r="E13" s="63" t="str">
        <f>IF(ISBLANK(C13)," ",VLOOKUP(C13,'Ders Dağılım'!A$2:H$862,8,0))</f>
        <v>Öğr. Gör. Dr. Dursun KIRMEMİŞ</v>
      </c>
      <c r="F13" s="189" t="s">
        <v>218</v>
      </c>
      <c r="G13" s="263" t="s">
        <v>5</v>
      </c>
      <c r="H13" s="55">
        <v>0.38541666666666669</v>
      </c>
      <c r="I13" s="78"/>
      <c r="J13" s="63" t="str">
        <f>IF(ISBLANK(I13)," ",VLOOKUP(I13,'Ders Dağılım'!A$2:H$862,2,0))</f>
        <v xml:space="preserve"> </v>
      </c>
      <c r="K13" s="63" t="str">
        <f>IF(ISBLANK(I13)," ",VLOOKUP(I13,'Ders Dağılım'!A$2:H$862,8,0))</f>
        <v xml:space="preserve"> </v>
      </c>
      <c r="L13" s="85"/>
      <c r="M13" s="243"/>
    </row>
    <row r="14" spans="1:35" x14ac:dyDescent="0.2">
      <c r="A14" s="261"/>
      <c r="B14" s="56">
        <v>0.42708333333333331</v>
      </c>
      <c r="C14" s="81" t="s">
        <v>44</v>
      </c>
      <c r="D14" s="64" t="str">
        <f>IF(ISBLANK(C14)," ",VLOOKUP(C14,'Ders Dağılım'!A$2:H$862,2,0))</f>
        <v>Çağrı Alma Teknikleri II</v>
      </c>
      <c r="E14" s="64" t="str">
        <f>IF(ISBLANK(C14)," ",VLOOKUP(C14,'Ders Dağılım'!A$2:H$862,8,0))</f>
        <v>Öğr. Gör. Dr. Dursun KIRMEMİŞ</v>
      </c>
      <c r="F14" s="81" t="s">
        <v>218</v>
      </c>
      <c r="G14" s="264"/>
      <c r="H14" s="57">
        <v>0.42708333333333331</v>
      </c>
      <c r="I14" s="81" t="s">
        <v>121</v>
      </c>
      <c r="J14" s="64" t="str">
        <f>IF(ISBLANK(I14)," ",VLOOKUP(I14,'Ders Dağılım'!A$2:H$862,2,0))</f>
        <v>Kalite Yönetimi</v>
      </c>
      <c r="K14" s="64" t="str">
        <f>IF(ISBLANK(I14)," ",VLOOKUP(I14,'Ders Dağılım'!A$2:H$862,8,0))</f>
        <v>Öğr. Gör. MUSTAFA SOLMAZ</v>
      </c>
      <c r="L14" s="86" t="s">
        <v>227</v>
      </c>
      <c r="M14" s="243"/>
    </row>
    <row r="15" spans="1:35" x14ac:dyDescent="0.2">
      <c r="A15" s="261"/>
      <c r="B15" s="56">
        <v>0.46875</v>
      </c>
      <c r="C15" s="81" t="s">
        <v>44</v>
      </c>
      <c r="D15" s="64" t="str">
        <f>IF(ISBLANK(C15)," ",VLOOKUP(C15,'Ders Dağılım'!A$2:H$862,2,0))</f>
        <v>Çağrı Alma Teknikleri II</v>
      </c>
      <c r="E15" s="64" t="str">
        <f>IF(ISBLANK(C15)," ",VLOOKUP(C15,'Ders Dağılım'!A$2:H$862,8,0))</f>
        <v>Öğr. Gör. Dr. Dursun KIRMEMİŞ</v>
      </c>
      <c r="F15" s="81" t="s">
        <v>218</v>
      </c>
      <c r="G15" s="264"/>
      <c r="H15" s="57">
        <v>0.46875</v>
      </c>
      <c r="I15" s="81" t="s">
        <v>121</v>
      </c>
      <c r="J15" s="64" t="str">
        <f>IF(ISBLANK(I15)," ",VLOOKUP(I15,'Ders Dağılım'!A$2:H$862,2,0))</f>
        <v>Kalite Yönetimi</v>
      </c>
      <c r="K15" s="64" t="str">
        <f>IF(ISBLANK(I15)," ",VLOOKUP(I15,'Ders Dağılım'!A$2:H$862,8,0))</f>
        <v>Öğr. Gör. MUSTAFA SOLMAZ</v>
      </c>
      <c r="L15" s="86" t="s">
        <v>227</v>
      </c>
      <c r="M15" s="243"/>
    </row>
    <row r="16" spans="1:35" x14ac:dyDescent="0.2">
      <c r="A16" s="261"/>
      <c r="B16" s="56">
        <v>0.5</v>
      </c>
      <c r="C16" s="81"/>
      <c r="D16" s="64" t="str">
        <f>IF(ISBLANK(C16)," ",VLOOKUP(C16,'Ders Dağılım'!A$2:H$862,2,0))</f>
        <v xml:space="preserve"> </v>
      </c>
      <c r="E16" s="64" t="str">
        <f>IF(ISBLANK(C16)," ",VLOOKUP(C16,'Ders Dağılım'!A$2:H$862,8,0))</f>
        <v xml:space="preserve"> </v>
      </c>
      <c r="F16" s="81"/>
      <c r="G16" s="264"/>
      <c r="H16" s="57">
        <v>0.5</v>
      </c>
      <c r="I16" s="81"/>
      <c r="J16" s="64" t="str">
        <f>IF(ISBLANK(I16)," ",VLOOKUP(I16,'Ders Dağılım'!A$2:H$862,2,0))</f>
        <v xml:space="preserve"> </v>
      </c>
      <c r="K16" s="64" t="str">
        <f>IF(ISBLANK(I16)," ",VLOOKUP(I16,'Ders Dağılım'!A$2:H$862,8,0))</f>
        <v xml:space="preserve"> </v>
      </c>
      <c r="L16" s="86"/>
      <c r="M16" s="243"/>
    </row>
    <row r="17" spans="1:13" x14ac:dyDescent="0.2">
      <c r="A17" s="261"/>
      <c r="B17" s="56">
        <v>0.54166666666666663</v>
      </c>
      <c r="C17" s="81" t="s">
        <v>50</v>
      </c>
      <c r="D17" s="64" t="str">
        <f>IF(ISBLANK(C17)," ",VLOOKUP(C17,'Ders Dağılım'!A$2:H$862,2,0))</f>
        <v>İletişim ve İkna</v>
      </c>
      <c r="E17" s="64" t="str">
        <f>IF(ISBLANK(C17)," ",VLOOKUP(C17,'Ders Dağılım'!A$2:H$862,8,0))</f>
        <v>Öğr. Gör. Mustafa SOLMAZ</v>
      </c>
      <c r="F17" s="81" t="s">
        <v>226</v>
      </c>
      <c r="G17" s="264"/>
      <c r="H17" s="57">
        <v>0.54166666666666663</v>
      </c>
      <c r="I17" s="81" t="s">
        <v>133</v>
      </c>
      <c r="J17" s="64" t="str">
        <f>IF(ISBLANK(I17)," ",VLOOKUP(I17,'Ders Dağılım'!A$2:H$862,2,0))</f>
        <v>Çağrı Merkezlerinde Takım Yönetimi</v>
      </c>
      <c r="K17" s="64" t="str">
        <f>IF(ISBLANK(I17)," ",VLOOKUP(I17,'Ders Dağılım'!A$2:H$862,8,0))</f>
        <v>Öğr. Gör. Dr. Dursun KIRMEMİŞ</v>
      </c>
      <c r="L17" s="86" t="s">
        <v>217</v>
      </c>
      <c r="M17" s="243"/>
    </row>
    <row r="18" spans="1:13" x14ac:dyDescent="0.2">
      <c r="A18" s="261"/>
      <c r="B18" s="56">
        <v>0.58333333333333337</v>
      </c>
      <c r="C18" s="81" t="s">
        <v>50</v>
      </c>
      <c r="D18" s="64" t="str">
        <f>IF(ISBLANK(C18)," ",VLOOKUP(C18,'Ders Dağılım'!A$2:H$862,2,0))</f>
        <v>İletişim ve İkna</v>
      </c>
      <c r="E18" s="64" t="str">
        <f>IF(ISBLANK(C18)," ",VLOOKUP(C18,'Ders Dağılım'!A$2:H$862,8,0))</f>
        <v>Öğr. Gör. Mustafa SOLMAZ</v>
      </c>
      <c r="F18" s="81" t="s">
        <v>226</v>
      </c>
      <c r="G18" s="264"/>
      <c r="H18" s="57">
        <v>0.58333333333333337</v>
      </c>
      <c r="I18" s="81" t="s">
        <v>133</v>
      </c>
      <c r="J18" s="64" t="str">
        <f>IF(ISBLANK(I18)," ",VLOOKUP(I18,'Ders Dağılım'!A$2:H$862,2,0))</f>
        <v>Çağrı Merkezlerinde Takım Yönetimi</v>
      </c>
      <c r="K18" s="64" t="str">
        <f>IF(ISBLANK(I18)," ",VLOOKUP(I18,'Ders Dağılım'!A$2:H$862,8,0))</f>
        <v>Öğr. Gör. Dr. Dursun KIRMEMİŞ</v>
      </c>
      <c r="L18" s="86" t="s">
        <v>217</v>
      </c>
      <c r="M18" s="243"/>
    </row>
    <row r="19" spans="1:13" x14ac:dyDescent="0.2">
      <c r="A19" s="261"/>
      <c r="B19" s="56">
        <v>0.625</v>
      </c>
      <c r="C19" s="81" t="s">
        <v>52</v>
      </c>
      <c r="D19" s="64" t="str">
        <f>IF(ISBLANK(C19)," ",VLOOKUP(C19,'Ders Dağılım'!A$2:H$862,2,0))</f>
        <v>Çatışma ve Stres Yönetimi</v>
      </c>
      <c r="E19" s="64" t="str">
        <f>IF(ISBLANK(C19)," ",VLOOKUP(C19,'Ders Dağılım'!A$2:H$862,8,0))</f>
        <v>Öğr. Gör. Mustafa SOLMAZ</v>
      </c>
      <c r="F19" s="81" t="s">
        <v>219</v>
      </c>
      <c r="G19" s="264"/>
      <c r="H19" s="57">
        <v>0.625</v>
      </c>
      <c r="I19" s="81" t="s">
        <v>137</v>
      </c>
      <c r="J19" s="64" t="str">
        <f>IF(ISBLANK(I19)," ",VLOOKUP(I19,'Ders Dağılım'!A$2:H$862,2,0))</f>
        <v>Çağrı Merkezleri İçin Temel Sat.Tek.</v>
      </c>
      <c r="K19" s="64" t="str">
        <f>IF(ISBLANK(I19)," ",VLOOKUP(I19,'Ders Dağılım'!A$2:H$862,8,0))</f>
        <v>Öğr. Gör. Elif ATAMAN ERDOĞDU</v>
      </c>
      <c r="L19" s="86" t="s">
        <v>226</v>
      </c>
      <c r="M19" s="243"/>
    </row>
    <row r="20" spans="1:13" ht="12" thickBot="1" x14ac:dyDescent="0.25">
      <c r="A20" s="262"/>
      <c r="B20" s="58">
        <v>0.66666666666666663</v>
      </c>
      <c r="C20" s="88" t="s">
        <v>52</v>
      </c>
      <c r="D20" s="89" t="str">
        <f>IF(ISBLANK(C20)," ",VLOOKUP(C20,'Ders Dağılım'!A$2:H$862,2,0))</f>
        <v>Çatışma ve Stres Yönetimi</v>
      </c>
      <c r="E20" s="89" t="str">
        <f>IF(ISBLANK(C20)," ",VLOOKUP(C20,'Ders Dağılım'!A$2:H$862,8,0))</f>
        <v>Öğr. Gör. Mustafa SOLMAZ</v>
      </c>
      <c r="F20" s="88" t="s">
        <v>219</v>
      </c>
      <c r="G20" s="265"/>
      <c r="H20" s="59">
        <v>0.66666666666666663</v>
      </c>
      <c r="I20" s="88" t="s">
        <v>137</v>
      </c>
      <c r="J20" s="89" t="str">
        <f>IF(ISBLANK(I20)," ",VLOOKUP(I20,'Ders Dağılım'!A$2:H$862,2,0))</f>
        <v>Çağrı Merkezleri İçin Temel Sat.Tek.</v>
      </c>
      <c r="K20" s="89" t="str">
        <f>IF(ISBLANK(I20)," ",VLOOKUP(I20,'Ders Dağılım'!A$2:H$862,8,0))</f>
        <v>Öğr. Gör. Elif ATAMAN ERDOĞDU</v>
      </c>
      <c r="L20" s="90" t="s">
        <v>226</v>
      </c>
      <c r="M20" s="243"/>
    </row>
    <row r="21" spans="1:13" ht="12" customHeight="1" x14ac:dyDescent="0.2">
      <c r="A21" s="260" t="s">
        <v>6</v>
      </c>
      <c r="B21" s="54">
        <v>0.38541666666666669</v>
      </c>
      <c r="C21" s="78" t="s">
        <v>46</v>
      </c>
      <c r="D21" s="63" t="str">
        <f>IF(ISBLANK(C21)," ",VLOOKUP(C21,'Ders Dağılım'!A$2:H$862,2,0))</f>
        <v>Klavye Teknikleri II</v>
      </c>
      <c r="E21" s="63" t="str">
        <f>IF(ISBLANK(C21)," ",VLOOKUP(C21,'Ders Dağılım'!A$2:H$862,8,0))</f>
        <v>Öğr. Gör. Dr. Dursun KIRMEMİŞ</v>
      </c>
      <c r="F21" s="78" t="s">
        <v>225</v>
      </c>
      <c r="G21" s="263" t="s">
        <v>6</v>
      </c>
      <c r="H21" s="55">
        <v>0.38541666666666669</v>
      </c>
      <c r="I21" s="78"/>
      <c r="J21" s="63" t="str">
        <f>IF(ISBLANK(I21)," ",VLOOKUP(I21,'Ders Dağılım'!A$2:H$862,2,0))</f>
        <v xml:space="preserve"> </v>
      </c>
      <c r="K21" s="63" t="str">
        <f>IF(ISBLANK(I21)," ",VLOOKUP(I21,'Ders Dağılım'!A$2:H$862,8,0))</f>
        <v xml:space="preserve"> </v>
      </c>
      <c r="L21" s="85"/>
      <c r="M21" s="243"/>
    </row>
    <row r="22" spans="1:13" x14ac:dyDescent="0.2">
      <c r="A22" s="261"/>
      <c r="B22" s="56">
        <v>0.42708333333333331</v>
      </c>
      <c r="C22" s="81" t="s">
        <v>46</v>
      </c>
      <c r="D22" s="64" t="str">
        <f>IF(ISBLANK(C22)," ",VLOOKUP(C22,'Ders Dağılım'!A$2:H$862,2,0))</f>
        <v>Klavye Teknikleri II</v>
      </c>
      <c r="E22" s="64" t="str">
        <f>IF(ISBLANK(C22)," ",VLOOKUP(C22,'Ders Dağılım'!A$2:H$862,8,0))</f>
        <v>Öğr. Gör. Dr. Dursun KIRMEMİŞ</v>
      </c>
      <c r="F22" s="81" t="s">
        <v>225</v>
      </c>
      <c r="G22" s="264"/>
      <c r="H22" s="57">
        <v>0.42708333333333331</v>
      </c>
      <c r="I22" s="81"/>
      <c r="J22" s="64" t="str">
        <f>IF(ISBLANK(I22)," ",VLOOKUP(I22,'Ders Dağılım'!A$2:H$862,2,0))</f>
        <v xml:space="preserve"> </v>
      </c>
      <c r="K22" s="64" t="str">
        <f>IF(ISBLANK(I22)," ",VLOOKUP(I22,'Ders Dağılım'!A$2:H$862,8,0))</f>
        <v xml:space="preserve"> </v>
      </c>
      <c r="L22" s="86"/>
      <c r="M22" s="243"/>
    </row>
    <row r="23" spans="1:13" x14ac:dyDescent="0.2">
      <c r="A23" s="261"/>
      <c r="B23" s="56">
        <v>0.46875</v>
      </c>
      <c r="C23" s="81" t="s">
        <v>46</v>
      </c>
      <c r="D23" s="64" t="str">
        <f>IF(ISBLANK(C23)," ",VLOOKUP(C23,'Ders Dağılım'!A$2:H$862,2,0))</f>
        <v>Klavye Teknikleri II</v>
      </c>
      <c r="E23" s="64" t="str">
        <f>IF(ISBLANK(C23)," ",VLOOKUP(C23,'Ders Dağılım'!A$2:H$862,8,0))</f>
        <v>Öğr. Gör. Dr. Dursun KIRMEMİŞ</v>
      </c>
      <c r="F23" s="81" t="s">
        <v>225</v>
      </c>
      <c r="G23" s="264"/>
      <c r="H23" s="57">
        <v>0.46875</v>
      </c>
      <c r="I23" s="81"/>
      <c r="J23" s="64" t="str">
        <f>IF(ISBLANK(I23)," ",VLOOKUP(I23,'Ders Dağılım'!A$2:H$862,2,0))</f>
        <v xml:space="preserve"> </v>
      </c>
      <c r="K23" s="64" t="str">
        <f>IF(ISBLANK(I23)," ",VLOOKUP(I23,'Ders Dağılım'!A$2:H$862,8,0))</f>
        <v xml:space="preserve"> </v>
      </c>
      <c r="L23" s="86"/>
      <c r="M23" s="243"/>
    </row>
    <row r="24" spans="1:13" x14ac:dyDescent="0.2">
      <c r="A24" s="261"/>
      <c r="B24" s="56">
        <v>0.5</v>
      </c>
      <c r="C24" s="81"/>
      <c r="D24" s="64" t="str">
        <f>IF(ISBLANK(C24)," ",VLOOKUP(C24,'Ders Dağılım'!A$2:H$862,2,0))</f>
        <v xml:space="preserve"> </v>
      </c>
      <c r="E24" s="64" t="str">
        <f>IF(ISBLANK(C24)," ",VLOOKUP(C24,'Ders Dağılım'!A$2:H$862,8,0))</f>
        <v xml:space="preserve"> </v>
      </c>
      <c r="F24" s="81"/>
      <c r="G24" s="264"/>
      <c r="H24" s="57">
        <v>0.5</v>
      </c>
      <c r="I24" s="81"/>
      <c r="J24" s="64" t="str">
        <f>IF(ISBLANK(I24)," ",VLOOKUP(I24,'Ders Dağılım'!A$2:H$862,2,0))</f>
        <v xml:space="preserve"> </v>
      </c>
      <c r="K24" s="64" t="str">
        <f>IF(ISBLANK(I24)," ",VLOOKUP(I24,'Ders Dağılım'!A$2:H$862,8,0))</f>
        <v xml:space="preserve"> </v>
      </c>
      <c r="L24" s="86"/>
      <c r="M24" s="243"/>
    </row>
    <row r="25" spans="1:13" x14ac:dyDescent="0.2">
      <c r="A25" s="261"/>
      <c r="B25" s="56">
        <v>0.54166666666666663</v>
      </c>
      <c r="C25" s="81" t="s">
        <v>58</v>
      </c>
      <c r="D25" s="64" t="str">
        <f>IF(ISBLANK(C25)," ",VLOOKUP(C25,'Ders Dağılım'!A$2:H$862,2,0))</f>
        <v>İş Sağlığı ve Güvenliği</v>
      </c>
      <c r="E25" s="64" t="str">
        <f>IF(ISBLANK(C25)," ",VLOOKUP(C25,'Ders Dağılım'!A$2:H$862,8,0))</f>
        <v>Öğr. Gör. Aslı Tosyalı</v>
      </c>
      <c r="F25" s="81" t="s">
        <v>217</v>
      </c>
      <c r="G25" s="264"/>
      <c r="H25" s="57">
        <v>0.54166666666666663</v>
      </c>
      <c r="I25" s="81"/>
      <c r="J25" s="64" t="str">
        <f>IF(ISBLANK(I25)," ",VLOOKUP(I25,'Ders Dağılım'!A$2:H$862,2,0))</f>
        <v xml:space="preserve"> </v>
      </c>
      <c r="K25" s="64" t="str">
        <f>IF(ISBLANK(I25)," ",VLOOKUP(I25,'Ders Dağılım'!A$2:H$862,8,0))</f>
        <v xml:space="preserve"> </v>
      </c>
      <c r="L25" s="86"/>
      <c r="M25" s="243"/>
    </row>
    <row r="26" spans="1:13" x14ac:dyDescent="0.2">
      <c r="A26" s="261"/>
      <c r="B26" s="56">
        <v>0.58333333333333337</v>
      </c>
      <c r="C26" s="81" t="s">
        <v>58</v>
      </c>
      <c r="D26" s="64" t="str">
        <f>IF(ISBLANK(C26)," ",VLOOKUP(C26,'Ders Dağılım'!A$2:H$862,2,0))</f>
        <v>İş Sağlığı ve Güvenliği</v>
      </c>
      <c r="E26" s="64" t="str">
        <f>IF(ISBLANK(C26)," ",VLOOKUP(C26,'Ders Dağılım'!A$2:H$862,8,0))</f>
        <v>Öğr. Gör. Aslı Tosyalı</v>
      </c>
      <c r="F26" s="81" t="s">
        <v>217</v>
      </c>
      <c r="G26" s="264"/>
      <c r="H26" s="57">
        <v>0.58333333333333337</v>
      </c>
      <c r="I26" s="81"/>
      <c r="J26" s="64" t="str">
        <f>IF(ISBLANK(I26)," ",VLOOKUP(I26,'Ders Dağılım'!A$2:H$862,2,0))</f>
        <v xml:space="preserve"> </v>
      </c>
      <c r="K26" s="64" t="str">
        <f>IF(ISBLANK(I26)," ",VLOOKUP(I26,'Ders Dağılım'!A$2:H$862,8,0))</f>
        <v xml:space="preserve"> </v>
      </c>
      <c r="L26" s="86"/>
      <c r="M26" s="243"/>
    </row>
    <row r="27" spans="1:13" x14ac:dyDescent="0.2">
      <c r="A27" s="261"/>
      <c r="B27" s="56">
        <v>0.625</v>
      </c>
      <c r="C27" s="81"/>
      <c r="D27" s="64" t="str">
        <f>IF(ISBLANK(C27)," ",VLOOKUP(C27,'Ders Dağılım'!A$2:H$862,2,0))</f>
        <v xml:space="preserve"> </v>
      </c>
      <c r="E27" s="64" t="str">
        <f>IF(ISBLANK(C27)," ",VLOOKUP(C27,'Ders Dağılım'!A$2:H$862,8,0))</f>
        <v xml:space="preserve"> </v>
      </c>
      <c r="F27" s="81"/>
      <c r="G27" s="264"/>
      <c r="H27" s="57">
        <v>0.625</v>
      </c>
      <c r="I27" s="81"/>
      <c r="J27" s="64" t="str">
        <f>IF(ISBLANK(I27)," ",VLOOKUP(I27,'Ders Dağılım'!A$2:H$862,2,0))</f>
        <v xml:space="preserve"> </v>
      </c>
      <c r="K27" s="64" t="str">
        <f>IF(ISBLANK(I27)," ",VLOOKUP(I27,'Ders Dağılım'!A$2:H$862,8,0))</f>
        <v xml:space="preserve"> </v>
      </c>
      <c r="L27" s="86"/>
      <c r="M27" s="243"/>
    </row>
    <row r="28" spans="1:13" ht="12" thickBot="1" x14ac:dyDescent="0.25">
      <c r="A28" s="262"/>
      <c r="B28" s="58">
        <v>0.66666666666666663</v>
      </c>
      <c r="C28" s="88"/>
      <c r="D28" s="89" t="str">
        <f>IF(ISBLANK(C28)," ",VLOOKUP(C28,'Ders Dağılım'!A$2:H$862,2,0))</f>
        <v xml:space="preserve"> </v>
      </c>
      <c r="E28" s="89" t="str">
        <f>IF(ISBLANK(C28)," ",VLOOKUP(C28,'Ders Dağılım'!A$2:H$862,8,0))</f>
        <v xml:space="preserve"> </v>
      </c>
      <c r="F28" s="88"/>
      <c r="G28" s="265"/>
      <c r="H28" s="59">
        <v>0.66666666666666663</v>
      </c>
      <c r="I28" s="88"/>
      <c r="J28" s="89" t="str">
        <f>IF(ISBLANK(I28)," ",VLOOKUP(I28,'Ders Dağılım'!A$2:H$862,2,0))</f>
        <v xml:space="preserve"> </v>
      </c>
      <c r="K28" s="89" t="str">
        <f>IF(ISBLANK(I28)," ",VLOOKUP(I28,'Ders Dağılım'!A$2:H$862,8,0))</f>
        <v xml:space="preserve"> </v>
      </c>
      <c r="L28" s="90"/>
      <c r="M28" s="243"/>
    </row>
    <row r="29" spans="1:13" ht="12" customHeight="1" x14ac:dyDescent="0.2">
      <c r="A29" s="260" t="s">
        <v>7</v>
      </c>
      <c r="B29" s="54">
        <v>0.38541666666666669</v>
      </c>
      <c r="C29" s="78" t="s">
        <v>56</v>
      </c>
      <c r="D29" s="63" t="str">
        <f>IF(ISBLANK(C29)," ",VLOOKUP(C29,'Ders Dağılım'!A$2:H$862,2,0))</f>
        <v>Ofis Programları II</v>
      </c>
      <c r="E29" s="63" t="str">
        <f>IF(ISBLANK(C29)," ",VLOOKUP(C29,'Ders Dağılım'!A$2:H$862,8,0))</f>
        <v>Öğr. Gör. Tuğba CANSU TOPALLI</v>
      </c>
      <c r="F29" s="78" t="s">
        <v>216</v>
      </c>
      <c r="G29" s="263" t="s">
        <v>7</v>
      </c>
      <c r="H29" s="55">
        <v>0.38541666666666669</v>
      </c>
      <c r="I29" s="78"/>
      <c r="J29" s="63" t="str">
        <f>IF(ISBLANK(I29)," ",VLOOKUP(I29,'Ders Dağılım'!A$2:H$862,2,0))</f>
        <v xml:space="preserve"> </v>
      </c>
      <c r="K29" s="63" t="str">
        <f>IF(ISBLANK(I29)," ",VLOOKUP(I29,'Ders Dağılım'!A$2:H$862,8,0))</f>
        <v xml:space="preserve"> </v>
      </c>
      <c r="L29" s="85"/>
      <c r="M29" s="243"/>
    </row>
    <row r="30" spans="1:13" x14ac:dyDescent="0.2">
      <c r="A30" s="261"/>
      <c r="B30" s="56">
        <v>0.42708333333333331</v>
      </c>
      <c r="C30" s="81" t="s">
        <v>56</v>
      </c>
      <c r="D30" s="64" t="str">
        <f>IF(ISBLANK(C30)," ",VLOOKUP(C30,'Ders Dağılım'!A$2:H$862,2,0))</f>
        <v>Ofis Programları II</v>
      </c>
      <c r="E30" s="64" t="str">
        <f>IF(ISBLANK(C30)," ",VLOOKUP(C30,'Ders Dağılım'!A$2:H$862,8,0))</f>
        <v>Öğr. Gör. Tuğba CANSU TOPALLI</v>
      </c>
      <c r="F30" s="81" t="s">
        <v>216</v>
      </c>
      <c r="G30" s="264"/>
      <c r="H30" s="57">
        <v>0.42708333333333331</v>
      </c>
      <c r="I30" s="81" t="s">
        <v>105</v>
      </c>
      <c r="J30" s="64" t="str">
        <f>IF(ISBLANK(I30)," ",VLOOKUP(I30,'Ders Dağılım'!A$2:H$862,2,0))</f>
        <v>Ticaret Hukuku</v>
      </c>
      <c r="K30" s="64" t="str">
        <f>IF(ISBLANK(I30)," ",VLOOKUP(I30,'Ders Dağılım'!A$2:H$862,8,0))</f>
        <v>Öğr. Gör. Meray KATAR KARAKAŞ</v>
      </c>
      <c r="L30" s="86" t="s">
        <v>222</v>
      </c>
      <c r="M30" s="243"/>
    </row>
    <row r="31" spans="1:13" x14ac:dyDescent="0.2">
      <c r="A31" s="261"/>
      <c r="B31" s="56">
        <v>0.46875</v>
      </c>
      <c r="C31" s="81" t="s">
        <v>56</v>
      </c>
      <c r="D31" s="64" t="str">
        <f>IF(ISBLANK(C31)," ",VLOOKUP(C31,'Ders Dağılım'!A$2:H$862,2,0))</f>
        <v>Ofis Programları II</v>
      </c>
      <c r="E31" s="64" t="str">
        <f>IF(ISBLANK(C31)," ",VLOOKUP(C31,'Ders Dağılım'!A$2:H$862,8,0))</f>
        <v>Öğr. Gör. Tuğba CANSU TOPALLI</v>
      </c>
      <c r="F31" s="81" t="s">
        <v>216</v>
      </c>
      <c r="G31" s="264"/>
      <c r="H31" s="57">
        <v>0.46875</v>
      </c>
      <c r="I31" s="81" t="s">
        <v>105</v>
      </c>
      <c r="J31" s="64" t="str">
        <f>IF(ISBLANK(I31)," ",VLOOKUP(I31,'Ders Dağılım'!A$2:H$862,2,0))</f>
        <v>Ticaret Hukuku</v>
      </c>
      <c r="K31" s="64" t="str">
        <f>IF(ISBLANK(I31)," ",VLOOKUP(I31,'Ders Dağılım'!A$2:H$862,8,0))</f>
        <v>Öğr. Gör. Meray KATAR KARAKAŞ</v>
      </c>
      <c r="L31" s="86" t="s">
        <v>222</v>
      </c>
      <c r="M31" s="243"/>
    </row>
    <row r="32" spans="1:13" x14ac:dyDescent="0.2">
      <c r="A32" s="261"/>
      <c r="B32" s="56">
        <v>0.5</v>
      </c>
      <c r="C32" s="81"/>
      <c r="D32" s="64" t="str">
        <f>IF(ISBLANK(C32)," ",VLOOKUP(C32,'Ders Dağılım'!A$2:H$862,2,0))</f>
        <v xml:space="preserve"> </v>
      </c>
      <c r="E32" s="64" t="str">
        <f>IF(ISBLANK(C32)," ",VLOOKUP(C32,'Ders Dağılım'!A$2:H$862,8,0))</f>
        <v xml:space="preserve"> </v>
      </c>
      <c r="F32" s="81"/>
      <c r="G32" s="264"/>
      <c r="H32" s="57">
        <v>0.5</v>
      </c>
      <c r="I32" s="81"/>
      <c r="J32" s="64" t="str">
        <f>IF(ISBLANK(I32)," ",VLOOKUP(I32,'Ders Dağılım'!A$2:H$862,2,0))</f>
        <v xml:space="preserve"> </v>
      </c>
      <c r="K32" s="64" t="str">
        <f>IF(ISBLANK(I32)," ",VLOOKUP(I32,'Ders Dağılım'!A$2:H$862,8,0))</f>
        <v xml:space="preserve"> </v>
      </c>
      <c r="L32" s="86"/>
      <c r="M32" s="243"/>
    </row>
    <row r="33" spans="1:13" x14ac:dyDescent="0.2">
      <c r="A33" s="261"/>
      <c r="B33" s="56">
        <v>0.54166666666666663</v>
      </c>
      <c r="C33" s="81"/>
      <c r="D33" s="64" t="str">
        <f>IF(ISBLANK(C33)," ",VLOOKUP(C33,'Ders Dağılım'!A$2:H$862,2,0))</f>
        <v xml:space="preserve"> </v>
      </c>
      <c r="E33" s="64" t="str">
        <f>IF(ISBLANK(C33)," ",VLOOKUP(C33,'Ders Dağılım'!A$2:H$862,8,0))</f>
        <v xml:space="preserve"> </v>
      </c>
      <c r="F33" s="81"/>
      <c r="G33" s="264"/>
      <c r="H33" s="57">
        <v>0.54166666666666663</v>
      </c>
      <c r="I33" s="81" t="s">
        <v>131</v>
      </c>
      <c r="J33" s="64" t="str">
        <f>IF(ISBLANK(I33)," ",VLOOKUP(I33,'Ders Dağılım'!A$2:H$862,2,0))</f>
        <v>Zaman Yönetimi</v>
      </c>
      <c r="K33" s="64" t="str">
        <f>IF(ISBLANK(I33)," ",VLOOKUP(I33,'Ders Dağılım'!A$2:H$862,8,0))</f>
        <v>Öğr. Gör. Dr. Dursun KIRMEMİŞ</v>
      </c>
      <c r="L33" s="86" t="s">
        <v>222</v>
      </c>
      <c r="M33" s="243"/>
    </row>
    <row r="34" spans="1:13" x14ac:dyDescent="0.2">
      <c r="A34" s="261"/>
      <c r="B34" s="56">
        <v>0.58333333333333337</v>
      </c>
      <c r="C34" s="81"/>
      <c r="D34" s="64" t="str">
        <f>IF(ISBLANK(C34)," ",VLOOKUP(C34,'Ders Dağılım'!A$2:H$862,2,0))</f>
        <v xml:space="preserve"> </v>
      </c>
      <c r="E34" s="64" t="str">
        <f>IF(ISBLANK(C34)," ",VLOOKUP(C34,'Ders Dağılım'!A$2:H$862,8,0))</f>
        <v xml:space="preserve"> </v>
      </c>
      <c r="F34" s="81"/>
      <c r="G34" s="264"/>
      <c r="H34" s="57">
        <v>0.58333333333333337</v>
      </c>
      <c r="I34" s="81" t="s">
        <v>131</v>
      </c>
      <c r="J34" s="64" t="str">
        <f>IF(ISBLANK(I34)," ",VLOOKUP(I34,'Ders Dağılım'!A$2:H$862,2,0))</f>
        <v>Zaman Yönetimi</v>
      </c>
      <c r="K34" s="64" t="str">
        <f>IF(ISBLANK(I34)," ",VLOOKUP(I34,'Ders Dağılım'!A$2:H$862,8,0))</f>
        <v>Öğr. Gör. Dr. Dursun KIRMEMİŞ</v>
      </c>
      <c r="L34" s="86" t="s">
        <v>222</v>
      </c>
      <c r="M34" s="243"/>
    </row>
    <row r="35" spans="1:13" x14ac:dyDescent="0.2">
      <c r="A35" s="261"/>
      <c r="B35" s="56">
        <v>0.625</v>
      </c>
      <c r="C35" s="81" t="s">
        <v>48</v>
      </c>
      <c r="D35" s="64" t="str">
        <f>IF(ISBLANK(C35)," ",VLOOKUP(C35,'Ders Dağılım'!A$2:H$862,2,0))</f>
        <v>Meslek Hukuku ve Etiği</v>
      </c>
      <c r="E35" s="64" t="str">
        <f>IF(ISBLANK(C35)," ",VLOOKUP(C35,'Ders Dağılım'!A$2:H$862,8,0))</f>
        <v>Öğr. Gör. Meray KATAR KARAKAŞ</v>
      </c>
      <c r="F35" s="81" t="s">
        <v>217</v>
      </c>
      <c r="G35" s="264"/>
      <c r="H35" s="57">
        <v>0.625</v>
      </c>
      <c r="I35" s="81" t="s">
        <v>111</v>
      </c>
      <c r="J35" s="64" t="str">
        <f>IF(ISBLANK(I35)," ",VLOOKUP(I35,'Ders Dağılım'!A$2:H$862,2,0))</f>
        <v>İstatistik</v>
      </c>
      <c r="K35" s="64" t="str">
        <f>IF(ISBLANK(I35)," ",VLOOKUP(I35,'Ders Dağılım'!A$2:H$862,8,0))</f>
        <v>Öğr. Gör. Dr. Azize Zehra ÇELENLİ BAŞARAN</v>
      </c>
      <c r="L35" s="86" t="s">
        <v>222</v>
      </c>
      <c r="M35" s="243"/>
    </row>
    <row r="36" spans="1:13" ht="12" thickBot="1" x14ac:dyDescent="0.25">
      <c r="A36" s="262"/>
      <c r="B36" s="58">
        <v>0.66666666666666663</v>
      </c>
      <c r="C36" s="88" t="s">
        <v>48</v>
      </c>
      <c r="D36" s="89" t="str">
        <f>IF(ISBLANK(C36)," ",VLOOKUP(C36,'Ders Dağılım'!A$2:H$862,2,0))</f>
        <v>Meslek Hukuku ve Etiği</v>
      </c>
      <c r="E36" s="89" t="str">
        <f>IF(ISBLANK(C36)," ",VLOOKUP(C36,'Ders Dağılım'!A$2:H$862,8,0))</f>
        <v>Öğr. Gör. Meray KATAR KARAKAŞ</v>
      </c>
      <c r="F36" s="88" t="s">
        <v>217</v>
      </c>
      <c r="G36" s="265"/>
      <c r="H36" s="59">
        <v>0.66666666666666663</v>
      </c>
      <c r="I36" s="88" t="s">
        <v>111</v>
      </c>
      <c r="J36" s="89" t="str">
        <f>IF(ISBLANK(I36)," ",VLOOKUP(I36,'Ders Dağılım'!A$2:H$862,2,0))</f>
        <v>İstatistik</v>
      </c>
      <c r="K36" s="89" t="str">
        <f>IF(ISBLANK(I36)," ",VLOOKUP(I36,'Ders Dağılım'!A$2:H$862,8,0))</f>
        <v>Öğr. Gör. Dr. Azize Zehra ÇELENLİ BAŞARAN</v>
      </c>
      <c r="L36" s="90" t="s">
        <v>222</v>
      </c>
      <c r="M36" s="243"/>
    </row>
    <row r="37" spans="1:13" ht="12" customHeight="1" x14ac:dyDescent="0.2">
      <c r="A37" s="260" t="s">
        <v>8</v>
      </c>
      <c r="B37" s="54">
        <v>0.38541666666666669</v>
      </c>
      <c r="C37" s="78"/>
      <c r="D37" s="63" t="str">
        <f>IF(ISBLANK(C37)," ",VLOOKUP(C37,'Ders Dağılım'!A$2:H$862,2,0))</f>
        <v xml:space="preserve"> </v>
      </c>
      <c r="E37" s="63" t="str">
        <f>IF(ISBLANK(C37)," ",VLOOKUP(C37,'Ders Dağılım'!A$2:H$862,8,0))</f>
        <v xml:space="preserve"> </v>
      </c>
      <c r="F37" s="78"/>
      <c r="G37" s="263" t="s">
        <v>8</v>
      </c>
      <c r="H37" s="55">
        <v>0.38541666666666669</v>
      </c>
      <c r="I37" s="78"/>
      <c r="J37" s="63" t="str">
        <f>IF(ISBLANK(I37)," ",VLOOKUP(I37,'Ders Dağılım'!A$2:H$862,2,0))</f>
        <v xml:space="preserve"> </v>
      </c>
      <c r="K37" s="63" t="str">
        <f>IF(ISBLANK(I37)," ",VLOOKUP(I37,'Ders Dağılım'!A$2:H$862,8,0))</f>
        <v xml:space="preserve"> </v>
      </c>
      <c r="L37" s="85"/>
      <c r="M37" s="243"/>
    </row>
    <row r="38" spans="1:13" x14ac:dyDescent="0.2">
      <c r="A38" s="261"/>
      <c r="B38" s="56">
        <v>0.42708333333333331</v>
      </c>
      <c r="C38" s="81"/>
      <c r="D38" s="64" t="str">
        <f>IF(ISBLANK(C38)," ",VLOOKUP(C38,'Ders Dağılım'!A$2:H$862,2,0))</f>
        <v xml:space="preserve"> </v>
      </c>
      <c r="E38" s="64" t="str">
        <f>IF(ISBLANK(C38)," ",VLOOKUP(C38,'Ders Dağılım'!A$2:H$862,8,0))</f>
        <v xml:space="preserve"> </v>
      </c>
      <c r="F38" s="81"/>
      <c r="G38" s="264"/>
      <c r="H38" s="57">
        <v>0.42708333333333331</v>
      </c>
      <c r="I38" s="81"/>
      <c r="J38" s="64" t="str">
        <f>IF(ISBLANK(I38)," ",VLOOKUP(I38,'Ders Dağılım'!A$2:H$862,2,0))</f>
        <v xml:space="preserve"> </v>
      </c>
      <c r="K38" s="64" t="str">
        <f>IF(ISBLANK(I38)," ",VLOOKUP(I38,'Ders Dağılım'!A$2:H$862,8,0))</f>
        <v xml:space="preserve"> </v>
      </c>
      <c r="L38" s="86"/>
      <c r="M38" s="243"/>
    </row>
    <row r="39" spans="1:13" x14ac:dyDescent="0.2">
      <c r="A39" s="261"/>
      <c r="B39" s="56">
        <v>0.46875</v>
      </c>
      <c r="C39" s="81"/>
      <c r="D39" s="64" t="str">
        <f>IF(ISBLANK(C39)," ",VLOOKUP(C39,'Ders Dağılım'!A$2:H$862,2,0))</f>
        <v xml:space="preserve"> </v>
      </c>
      <c r="E39" s="64" t="str">
        <f>IF(ISBLANK(C39)," ",VLOOKUP(C39,'Ders Dağılım'!A$2:H$862,8,0))</f>
        <v xml:space="preserve"> </v>
      </c>
      <c r="F39" s="81"/>
      <c r="G39" s="264"/>
      <c r="H39" s="57">
        <v>0.46875</v>
      </c>
      <c r="I39" s="81"/>
      <c r="J39" s="64" t="str">
        <f>IF(ISBLANK(I39)," ",VLOOKUP(I39,'Ders Dağılım'!A$2:H$862,2,0))</f>
        <v xml:space="preserve"> </v>
      </c>
      <c r="K39" s="64" t="str">
        <f>IF(ISBLANK(I39)," ",VLOOKUP(I39,'Ders Dağılım'!A$2:H$862,8,0))</f>
        <v xml:space="preserve"> </v>
      </c>
      <c r="L39" s="86"/>
      <c r="M39" s="243"/>
    </row>
    <row r="40" spans="1:13" x14ac:dyDescent="0.2">
      <c r="A40" s="261"/>
      <c r="B40" s="56">
        <v>0.5</v>
      </c>
      <c r="C40" s="81"/>
      <c r="D40" s="64" t="str">
        <f>IF(ISBLANK(C40)," ",VLOOKUP(C40,'Ders Dağılım'!A$2:H$862,2,0))</f>
        <v xml:space="preserve"> </v>
      </c>
      <c r="E40" s="64" t="str">
        <f>IF(ISBLANK(C40)," ",VLOOKUP(C40,'Ders Dağılım'!A$2:H$862,8,0))</f>
        <v xml:space="preserve"> </v>
      </c>
      <c r="F40" s="81"/>
      <c r="G40" s="264"/>
      <c r="H40" s="57">
        <v>0.5</v>
      </c>
      <c r="I40" s="81"/>
      <c r="J40" s="64" t="str">
        <f>IF(ISBLANK(I40)," ",VLOOKUP(I40,'Ders Dağılım'!A$2:H$862,2,0))</f>
        <v xml:space="preserve"> </v>
      </c>
      <c r="K40" s="64" t="str">
        <f>IF(ISBLANK(I40)," ",VLOOKUP(I40,'Ders Dağılım'!A$2:H$862,8,0))</f>
        <v xml:space="preserve"> </v>
      </c>
      <c r="L40" s="86"/>
      <c r="M40" s="243"/>
    </row>
    <row r="41" spans="1:13" x14ac:dyDescent="0.2">
      <c r="A41" s="261"/>
      <c r="B41" s="56">
        <v>0.54166666666666663</v>
      </c>
      <c r="C41" s="81"/>
      <c r="D41" s="64" t="str">
        <f>IF(ISBLANK(C41)," ",VLOOKUP(C41,'Ders Dağılım'!A$2:H$862,2,0))</f>
        <v xml:space="preserve"> </v>
      </c>
      <c r="E41" s="64" t="str">
        <f>IF(ISBLANK(C41)," ",VLOOKUP(C41,'Ders Dağılım'!A$2:H$862,8,0))</f>
        <v xml:space="preserve"> </v>
      </c>
      <c r="F41" s="81"/>
      <c r="G41" s="264"/>
      <c r="H41" s="57">
        <v>0.54166666666666663</v>
      </c>
      <c r="I41" s="81"/>
      <c r="J41" s="64" t="str">
        <f>IF(ISBLANK(I41)," ",VLOOKUP(I41,'Ders Dağılım'!A$2:H$862,2,0))</f>
        <v xml:space="preserve"> </v>
      </c>
      <c r="K41" s="64" t="str">
        <f>IF(ISBLANK(I41)," ",VLOOKUP(I41,'Ders Dağılım'!A$2:H$862,8,0))</f>
        <v xml:space="preserve"> </v>
      </c>
      <c r="L41" s="86"/>
      <c r="M41" s="243"/>
    </row>
    <row r="42" spans="1:13" x14ac:dyDescent="0.2">
      <c r="A42" s="261"/>
      <c r="B42" s="56">
        <v>0.58333333333333337</v>
      </c>
      <c r="C42" s="81"/>
      <c r="D42" s="64" t="str">
        <f>IF(ISBLANK(C42)," ",VLOOKUP(C42,'Ders Dağılım'!A$2:H$862,2,0))</f>
        <v xml:space="preserve"> </v>
      </c>
      <c r="E42" s="64" t="str">
        <f>IF(ISBLANK(C42)," ",VLOOKUP(C42,'Ders Dağılım'!A$2:H$862,8,0))</f>
        <v xml:space="preserve"> </v>
      </c>
      <c r="F42" s="81"/>
      <c r="G42" s="264"/>
      <c r="H42" s="57">
        <v>0.58333333333333337</v>
      </c>
      <c r="I42" s="81"/>
      <c r="J42" s="64" t="str">
        <f>IF(ISBLANK(I42)," ",VLOOKUP(I42,'Ders Dağılım'!A$2:H$862,2,0))</f>
        <v xml:space="preserve"> </v>
      </c>
      <c r="K42" s="64" t="str">
        <f>IF(ISBLANK(I42)," ",VLOOKUP(I42,'Ders Dağılım'!A$2:H$862,8,0))</f>
        <v xml:space="preserve"> </v>
      </c>
      <c r="L42" s="86"/>
      <c r="M42" s="243"/>
    </row>
    <row r="43" spans="1:13" x14ac:dyDescent="0.2">
      <c r="A43" s="261"/>
      <c r="B43" s="56">
        <v>0.625</v>
      </c>
      <c r="C43" s="81"/>
      <c r="D43" s="64" t="str">
        <f>IF(ISBLANK(C43)," ",VLOOKUP(C43,'Ders Dağılım'!A$2:H$862,2,0))</f>
        <v xml:space="preserve"> </v>
      </c>
      <c r="E43" s="64" t="str">
        <f>IF(ISBLANK(C43)," ",VLOOKUP(C43,'Ders Dağılım'!A$2:H$862,8,0))</f>
        <v xml:space="preserve"> </v>
      </c>
      <c r="F43" s="81"/>
      <c r="G43" s="264"/>
      <c r="H43" s="57">
        <v>0.625</v>
      </c>
      <c r="I43" s="81"/>
      <c r="J43" s="64" t="str">
        <f>IF(ISBLANK(I43)," ",VLOOKUP(I43,'Ders Dağılım'!A$2:H$862,2,0))</f>
        <v xml:space="preserve"> </v>
      </c>
      <c r="K43" s="64" t="str">
        <f>IF(ISBLANK(I43)," ",VLOOKUP(I43,'Ders Dağılım'!A$2:H$862,8,0))</f>
        <v xml:space="preserve"> </v>
      </c>
      <c r="L43" s="86"/>
      <c r="M43" s="243"/>
    </row>
    <row r="44" spans="1:13" ht="12" thickBot="1" x14ac:dyDescent="0.25">
      <c r="A44" s="266"/>
      <c r="B44" s="60">
        <v>0.66666666666666663</v>
      </c>
      <c r="C44" s="84"/>
      <c r="D44" s="65" t="str">
        <f>IF(ISBLANK(C44)," ",VLOOKUP(C44,'Ders Dağılım'!A$2:H$862,2,0))</f>
        <v xml:space="preserve"> </v>
      </c>
      <c r="E44" s="65" t="str">
        <f>IF(ISBLANK(C44)," ",VLOOKUP(C44,'Ders Dağılım'!A$2:H$862,8,0))</f>
        <v xml:space="preserve"> </v>
      </c>
      <c r="F44" s="84"/>
      <c r="G44" s="267"/>
      <c r="H44" s="61">
        <v>0.66666666666666663</v>
      </c>
      <c r="I44" s="84"/>
      <c r="J44" s="65" t="str">
        <f>IF(ISBLANK(I44)," ",VLOOKUP(I44,'Ders Dağılım'!A$2:H$862,2,0))</f>
        <v xml:space="preserve"> </v>
      </c>
      <c r="K44" s="65" t="str">
        <f>IF(ISBLANK(I44)," ",VLOOKUP(I44,'Ders Dağılım'!A$2:H$862,8,0))</f>
        <v xml:space="preserve"> </v>
      </c>
      <c r="L44" s="87"/>
      <c r="M44" s="243"/>
    </row>
  </sheetData>
  <sheetProtection algorithmName="SHA-512" hashValue="kPk8//n2QfzZ2Hoel4AZaI3ULjpe489KhglXvqfscKoaZm/s5YW2T23ADFu8XlLyb5pmiAgr0MsUmFm7G50CFw==" saltValue="7C5y1qjfLlD1rZQif7dPfQ==" spinCount="100000" sheet="1" objects="1" scenarios="1"/>
  <mergeCells count="12">
    <mergeCell ref="A29:A36"/>
    <mergeCell ref="G29:G36"/>
    <mergeCell ref="A37:A44"/>
    <mergeCell ref="G37:G44"/>
    <mergeCell ref="A1:L1"/>
    <mergeCell ref="A5:A12"/>
    <mergeCell ref="G5:G12"/>
    <mergeCell ref="A13:A20"/>
    <mergeCell ref="G13:G20"/>
    <mergeCell ref="A21:A28"/>
    <mergeCell ref="G21:G28"/>
    <mergeCell ref="A2:L2"/>
  </mergeCells>
  <phoneticPr fontId="30" type="noConversion"/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D19" sqref="D13:L20"/>
    </sheetView>
  </sheetViews>
  <sheetFormatPr defaultColWidth="9.140625" defaultRowHeight="11.25" x14ac:dyDescent="0.2"/>
  <cols>
    <col min="1" max="1" width="2.5703125" style="47" customWidth="1"/>
    <col min="2" max="2" width="4.5703125" style="48" customWidth="1"/>
    <col min="3" max="3" width="7.5703125" style="73" customWidth="1"/>
    <col min="4" max="4" width="19.85546875" style="47" customWidth="1"/>
    <col min="5" max="5" width="22.5703125" style="47" customWidth="1"/>
    <col min="6" max="6" width="5.5703125" style="73" customWidth="1"/>
    <col min="7" max="7" width="2.5703125" style="49" customWidth="1"/>
    <col min="8" max="8" width="5.42578125" style="49" customWidth="1"/>
    <col min="9" max="9" width="7.5703125" style="47" customWidth="1"/>
    <col min="10" max="10" width="24.5703125" style="47" customWidth="1"/>
    <col min="11" max="11" width="27.140625" style="47" customWidth="1"/>
    <col min="12" max="12" width="5.5703125" style="73" customWidth="1"/>
    <col min="13" max="13" width="9.140625" style="67"/>
    <col min="14" max="16384" width="9.140625" style="47"/>
  </cols>
  <sheetData>
    <row r="1" spans="1:13" ht="12.95" x14ac:dyDescent="0.3">
      <c r="A1" s="268" t="str">
        <f>CONCATENATE('Ders Dağılım'!K1," ÖĞRETİM YILI ",'Ders Dağılım'!K2," YARIYILI")</f>
        <v>2025-2026 ÖĞRETİM YILI BAHAR YARIYILI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3" ht="12.95" x14ac:dyDescent="0.3">
      <c r="A2" s="268" t="str">
        <f>CONCATENATE('Ders Dağılım'!J4," HAFTALIK DERS PROGRAMI")</f>
        <v>MUHASEBE VE VERGİ UYGULAMALARI PROGRAMI HAFTALIK DERS PROGRAMI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3" ht="11.1" thickBot="1" x14ac:dyDescent="0.3"/>
    <row r="4" spans="1:13" s="48" customFormat="1" ht="12" thickBot="1" x14ac:dyDescent="0.25">
      <c r="A4" s="237"/>
      <c r="B4" s="238" t="s">
        <v>0</v>
      </c>
      <c r="C4" s="239" t="s">
        <v>1</v>
      </c>
      <c r="D4" s="238" t="s">
        <v>2</v>
      </c>
      <c r="E4" s="238" t="s">
        <v>3</v>
      </c>
      <c r="F4" s="240" t="s">
        <v>9</v>
      </c>
      <c r="G4" s="241"/>
      <c r="H4" s="239" t="s">
        <v>0</v>
      </c>
      <c r="I4" s="238" t="s">
        <v>1</v>
      </c>
      <c r="J4" s="238" t="s">
        <v>2</v>
      </c>
      <c r="K4" s="238" t="s">
        <v>3</v>
      </c>
      <c r="L4" s="240" t="s">
        <v>9</v>
      </c>
      <c r="M4" s="68"/>
    </row>
    <row r="5" spans="1:13" ht="12" customHeight="1" x14ac:dyDescent="0.2">
      <c r="A5" s="260" t="s">
        <v>4</v>
      </c>
      <c r="B5" s="54">
        <v>0.38541666666666669</v>
      </c>
      <c r="C5" s="147" t="s">
        <v>347</v>
      </c>
      <c r="D5" s="63" t="str">
        <f>IF(ISBLANK(C5)," ",VLOOKUP(C5,'Ders Dağılım'!A$2:H$862,2,0))</f>
        <v>MUHASEBE DENETİMİ</v>
      </c>
      <c r="E5" s="63" t="str">
        <f>IF(ISBLANK(C5)," ",VLOOKUP(C5,'Ders Dağılım'!A$2:H$862,8,0))</f>
        <v>Öğr. Gör. Ömer YILMAZ</v>
      </c>
      <c r="F5" s="85" t="s">
        <v>230</v>
      </c>
      <c r="G5" s="260"/>
      <c r="H5" s="55">
        <v>0.38541666666666669</v>
      </c>
      <c r="I5" s="5"/>
      <c r="J5" s="63" t="str">
        <f>IF(ISBLANK(I5)," ",VLOOKUP(I5,'[1]Ders Dağılım'!A$2:H$1075,2,0))</f>
        <v xml:space="preserve"> </v>
      </c>
      <c r="K5" s="63" t="str">
        <f>IF(ISBLANK(I5)," ",VLOOKUP(I5,'Ders Dağılım'!A$2:H$862,8,0))</f>
        <v xml:space="preserve"> </v>
      </c>
      <c r="L5" s="85"/>
    </row>
    <row r="6" spans="1:13" ht="12.75" x14ac:dyDescent="0.2">
      <c r="A6" s="261"/>
      <c r="B6" s="56">
        <v>0.42708333333333331</v>
      </c>
      <c r="C6" s="81" t="s">
        <v>347</v>
      </c>
      <c r="D6" s="64" t="str">
        <f>IF(ISBLANK(C6)," ",VLOOKUP(C6,'Ders Dağılım'!A$2:H$862,2,0))</f>
        <v>MUHASEBE DENETİMİ</v>
      </c>
      <c r="E6" s="64" t="str">
        <f>IF(ISBLANK(C6)," ",VLOOKUP(C6,'Ders Dağılım'!A$2:H$862,8,0))</f>
        <v>Öğr. Gör. Ömer YILMAZ</v>
      </c>
      <c r="F6" s="86" t="s">
        <v>230</v>
      </c>
      <c r="G6" s="261"/>
      <c r="H6" s="57">
        <v>0.42708333333333331</v>
      </c>
      <c r="I6" s="229"/>
      <c r="J6" s="64" t="str">
        <f>IF(ISBLANK(I6)," ",VLOOKUP(I6,'[1]Ders Dağılım'!A$2:H$1075,2,0))</f>
        <v xml:space="preserve"> </v>
      </c>
      <c r="K6" s="64" t="str">
        <f>IF(ISBLANK(I6)," ",VLOOKUP(I6,'Ders Dağılım'!A$2:H$862,8,0))</f>
        <v xml:space="preserve"> </v>
      </c>
      <c r="L6" s="86"/>
    </row>
    <row r="7" spans="1:13" ht="12.75" x14ac:dyDescent="0.2">
      <c r="A7" s="261"/>
      <c r="B7" s="56">
        <v>0.46875</v>
      </c>
      <c r="C7" s="81" t="s">
        <v>347</v>
      </c>
      <c r="D7" s="64" t="str">
        <f>IF(ISBLANK(C7)," ",VLOOKUP(C7,'Ders Dağılım'!A$2:H$862,2,0))</f>
        <v>MUHASEBE DENETİMİ</v>
      </c>
      <c r="E7" s="64" t="str">
        <f>IF(ISBLANK(C7)," ",VLOOKUP(C7,'Ders Dağılım'!A$2:H$862,8,0))</f>
        <v>Öğr. Gör. Ömer YILMAZ</v>
      </c>
      <c r="F7" s="86" t="s">
        <v>230</v>
      </c>
      <c r="G7" s="261"/>
      <c r="H7" s="57">
        <v>0.46875</v>
      </c>
      <c r="I7" s="229"/>
      <c r="J7" s="64" t="str">
        <f>IF(ISBLANK(I7)," ",VLOOKUP(I7,'[1]Ders Dağılım'!A$2:H$1075,2,0))</f>
        <v xml:space="preserve"> </v>
      </c>
      <c r="K7" s="64" t="str">
        <f>IF(ISBLANK(I7)," ",VLOOKUP(I7,'Ders Dağılım'!A$2:H$862,8,0))</f>
        <v xml:space="preserve"> </v>
      </c>
      <c r="L7" s="86"/>
    </row>
    <row r="8" spans="1:13" x14ac:dyDescent="0.2">
      <c r="A8" s="261"/>
      <c r="B8" s="56">
        <v>0.5</v>
      </c>
      <c r="C8" s="81"/>
      <c r="D8" s="64" t="str">
        <f>IF(ISBLANK(C8)," ",VLOOKUP(C8,'Ders Dağılım'!A$2:H$862,2,0))</f>
        <v xml:space="preserve"> </v>
      </c>
      <c r="E8" s="64" t="str">
        <f>IF(ISBLANK(C8)," ",VLOOKUP(C8,'Ders Dağılım'!A$2:H$862,8,0))</f>
        <v xml:space="preserve"> </v>
      </c>
      <c r="F8" s="86"/>
      <c r="G8" s="261"/>
      <c r="H8" s="57">
        <v>0.5</v>
      </c>
      <c r="I8" s="6"/>
      <c r="J8" s="64" t="str">
        <f>IF(ISBLANK(I8)," ",VLOOKUP(I8,'[1]Ders Dağılım'!A$2:H$1075,2,0))</f>
        <v xml:space="preserve"> </v>
      </c>
      <c r="K8" s="64" t="str">
        <f>IF(ISBLANK(I8)," ",VLOOKUP(I8,'Ders Dağılım'!A$2:H$862,8,0))</f>
        <v xml:space="preserve"> </v>
      </c>
      <c r="L8" s="86"/>
    </row>
    <row r="9" spans="1:13" x14ac:dyDescent="0.2">
      <c r="A9" s="261"/>
      <c r="B9" s="56">
        <v>0.54166666666666663</v>
      </c>
      <c r="C9" s="81" t="s">
        <v>352</v>
      </c>
      <c r="D9" s="64" t="str">
        <f>IF(ISBLANK(C9)," ",VLOOKUP(C9,'Ders Dağılım'!A$2:H$862,2,0))</f>
        <v>GENEL MUHASEBE-II</v>
      </c>
      <c r="E9" s="64" t="str">
        <f>IF(ISBLANK(C9)," ",VLOOKUP(C9,'Ders Dağılım'!A$2:H$862,8,0))</f>
        <v>Öğr. Gör. Tunahan BİLGİN</v>
      </c>
      <c r="F9" s="86" t="s">
        <v>230</v>
      </c>
      <c r="G9" s="261"/>
      <c r="H9" s="57">
        <v>0.54166666666666663</v>
      </c>
      <c r="I9" s="6" t="s">
        <v>373</v>
      </c>
      <c r="J9" s="64" t="str">
        <f>IF(ISBLANK(I9)," ",VLOOKUP(I9,'[1]Ders Dağılım'!A$2:H$1075,2,0))</f>
        <v>BİLGİSAYARLI MUHASEBE</v>
      </c>
      <c r="K9" s="64" t="str">
        <f>IF(ISBLANK(I9)," ",VLOOKUP(I9,'Ders Dağılım'!A$2:H$862,8,0))</f>
        <v>Öğr. Gör. Abdulkadir ERYILMAZ</v>
      </c>
      <c r="L9" s="86" t="s">
        <v>216</v>
      </c>
    </row>
    <row r="10" spans="1:13" x14ac:dyDescent="0.2">
      <c r="A10" s="261"/>
      <c r="B10" s="56">
        <v>0.58333333333333337</v>
      </c>
      <c r="C10" s="81" t="s">
        <v>352</v>
      </c>
      <c r="D10" s="64" t="str">
        <f>IF(ISBLANK(C10)," ",VLOOKUP(C10,'Ders Dağılım'!A$2:H$862,2,0))</f>
        <v>GENEL MUHASEBE-II</v>
      </c>
      <c r="E10" s="64" t="str">
        <f>IF(ISBLANK(C10)," ",VLOOKUP(C10,'Ders Dağılım'!A$2:H$862,8,0))</f>
        <v>Öğr. Gör. Tunahan BİLGİN</v>
      </c>
      <c r="F10" s="86" t="s">
        <v>230</v>
      </c>
      <c r="G10" s="261"/>
      <c r="H10" s="57">
        <v>0.58333333333333337</v>
      </c>
      <c r="I10" s="6" t="s">
        <v>373</v>
      </c>
      <c r="J10" s="64" t="str">
        <f>IF(ISBLANK(I10)," ",VLOOKUP(I10,'[1]Ders Dağılım'!A$2:H$1075,2,0))</f>
        <v>BİLGİSAYARLI MUHASEBE</v>
      </c>
      <c r="K10" s="64" t="str">
        <f>IF(ISBLANK(I10)," ",VLOOKUP(I10,'Ders Dağılım'!A$2:H$862,8,0))</f>
        <v>Öğr. Gör. Abdulkadir ERYILMAZ</v>
      </c>
      <c r="L10" s="86" t="s">
        <v>216</v>
      </c>
    </row>
    <row r="11" spans="1:13" x14ac:dyDescent="0.2">
      <c r="A11" s="261"/>
      <c r="B11" s="56">
        <v>0.625</v>
      </c>
      <c r="C11" s="81" t="s">
        <v>346</v>
      </c>
      <c r="D11" s="64" t="str">
        <f>IF(ISBLANK(C11)," ",VLOOKUP(C11,'Ders Dağılım'!A$2:H$862,2,0))</f>
        <v>FİNANSAL YÖNETİM</v>
      </c>
      <c r="E11" s="64" t="str">
        <f>IF(ISBLANK(C11)," ",VLOOKUP(C11,'Ders Dağılım'!A$2:H$862,8,0))</f>
        <v>Öğr. Gör. Ömer YILMAZ</v>
      </c>
      <c r="F11" s="86" t="s">
        <v>230</v>
      </c>
      <c r="G11" s="261"/>
      <c r="H11" s="57">
        <v>0.625</v>
      </c>
      <c r="I11" s="6" t="s">
        <v>363</v>
      </c>
      <c r="J11" s="64" t="str">
        <f>IF(ISBLANK(I11)," ",VLOOKUP(I11,'[1]Ders Dağılım'!A$2:H$1075,2,0))</f>
        <v>MUHASEBE UYGULAMALARI</v>
      </c>
      <c r="K11" s="64" t="str">
        <f>IF(ISBLANK(I11)," ",VLOOKUP(I11,'Ders Dağılım'!A$2:H$862,8,0))</f>
        <v>Öğr. Gör. Tunahan BİLGİN</v>
      </c>
      <c r="L11" s="86" t="s">
        <v>224</v>
      </c>
    </row>
    <row r="12" spans="1:13" ht="12" thickBot="1" x14ac:dyDescent="0.25">
      <c r="A12" s="266"/>
      <c r="B12" s="60">
        <v>0.66666666666666663</v>
      </c>
      <c r="C12" s="84" t="s">
        <v>346</v>
      </c>
      <c r="D12" s="65" t="str">
        <f>IF(ISBLANK(C12)," ",VLOOKUP(C12,'Ders Dağılım'!A$2:H$862,2,0))</f>
        <v>FİNANSAL YÖNETİM</v>
      </c>
      <c r="E12" s="65" t="str">
        <f>IF(ISBLANK(C12)," ",VLOOKUP(C12,'Ders Dağılım'!A$2:H$862,8,0))</f>
        <v>Öğr. Gör. Ömer YILMAZ</v>
      </c>
      <c r="F12" s="87" t="s">
        <v>230</v>
      </c>
      <c r="G12" s="266"/>
      <c r="H12" s="61">
        <v>0.66666666666666663</v>
      </c>
      <c r="I12" s="7" t="s">
        <v>363</v>
      </c>
      <c r="J12" s="65" t="str">
        <f>IF(ISBLANK(I12)," ",VLOOKUP(I12,'[1]Ders Dağılım'!A$2:H$1075,2,0))</f>
        <v>MUHASEBE UYGULAMALARI</v>
      </c>
      <c r="K12" s="65" t="str">
        <f>IF(ISBLANK(I12)," ",VLOOKUP(I12,'Ders Dağılım'!A$2:H$862,8,0))</f>
        <v>Öğr. Gör. Tunahan BİLGİN</v>
      </c>
      <c r="L12" s="87" t="s">
        <v>224</v>
      </c>
    </row>
    <row r="13" spans="1:13" ht="12" customHeight="1" x14ac:dyDescent="0.2">
      <c r="A13" s="260" t="s">
        <v>5</v>
      </c>
      <c r="B13" s="54">
        <v>0.38541666666666669</v>
      </c>
      <c r="C13" s="78"/>
      <c r="D13" s="63" t="str">
        <f>IF(ISBLANK(C13)," ",VLOOKUP(C13,'Ders Dağılım'!A$2:H$862,2,0))</f>
        <v xml:space="preserve"> </v>
      </c>
      <c r="E13" s="63" t="str">
        <f>IF(ISBLANK(C13)," ",VLOOKUP(C13,'Ders Dağılım'!A$2:H$862,8,0))</f>
        <v xml:space="preserve"> </v>
      </c>
      <c r="F13" s="85"/>
      <c r="G13" s="260"/>
      <c r="H13" s="55">
        <v>0.38541666666666669</v>
      </c>
      <c r="I13" s="5"/>
      <c r="J13" s="63" t="str">
        <f>IF(ISBLANK(I13)," ",VLOOKUP(I13,'[1]Ders Dağılım'!A$2:H$1075,2,0))</f>
        <v xml:space="preserve"> </v>
      </c>
      <c r="K13" s="63" t="str">
        <f>IF(ISBLANK(I13)," ",VLOOKUP(I13,'Ders Dağılım'!A$2:H$862,8,0))</f>
        <v xml:space="preserve"> </v>
      </c>
      <c r="L13" s="85"/>
    </row>
    <row r="14" spans="1:13" x14ac:dyDescent="0.2">
      <c r="A14" s="261"/>
      <c r="B14" s="56">
        <v>0.42708333333333331</v>
      </c>
      <c r="C14" s="81" t="s">
        <v>348</v>
      </c>
      <c r="D14" s="64" t="str">
        <f>IF(ISBLANK(C14)," ",VLOOKUP(C14,'Ders Dağılım'!A$2:H$862,2,0))</f>
        <v>TİCARİ MATEMATİK</v>
      </c>
      <c r="E14" s="64" t="str">
        <f>IF(ISBLANK(C14)," ",VLOOKUP(C14,'Ders Dağılım'!A$2:H$862,8,0))</f>
        <v>Doç. Dr. Evren ERGÜN</v>
      </c>
      <c r="F14" s="86" t="s">
        <v>230</v>
      </c>
      <c r="G14" s="261"/>
      <c r="H14" s="57">
        <v>0.42708333333333331</v>
      </c>
      <c r="I14" s="6" t="s">
        <v>373</v>
      </c>
      <c r="J14" s="64" t="str">
        <f>IF(ISBLANK(I14)," ",VLOOKUP(I14,'[1]Ders Dağılım'!A$2:H$1075,2,0))</f>
        <v>BİLGİSAYARLI MUHASEBE</v>
      </c>
      <c r="K14" s="64" t="str">
        <f>IF(ISBLANK(I14)," ",VLOOKUP(I14,'Ders Dağılım'!A$2:H$862,8,0))</f>
        <v>Öğr. Gör. Abdulkadir ERYILMAZ</v>
      </c>
      <c r="L14" s="86" t="s">
        <v>216</v>
      </c>
    </row>
    <row r="15" spans="1:13" x14ac:dyDescent="0.2">
      <c r="A15" s="261"/>
      <c r="B15" s="56">
        <v>0.46875</v>
      </c>
      <c r="C15" s="81" t="s">
        <v>348</v>
      </c>
      <c r="D15" s="64" t="str">
        <f>IF(ISBLANK(C15)," ",VLOOKUP(C15,'Ders Dağılım'!A$2:H$862,2,0))</f>
        <v>TİCARİ MATEMATİK</v>
      </c>
      <c r="E15" s="64" t="str">
        <f>IF(ISBLANK(C15)," ",VLOOKUP(C15,'Ders Dağılım'!A$2:H$862,8,0))</f>
        <v>Doç. Dr. Evren ERGÜN</v>
      </c>
      <c r="F15" s="86" t="s">
        <v>230</v>
      </c>
      <c r="G15" s="261"/>
      <c r="H15" s="57">
        <v>0.46875</v>
      </c>
      <c r="I15" s="6" t="s">
        <v>373</v>
      </c>
      <c r="J15" s="64" t="str">
        <f>IF(ISBLANK(I15)," ",VLOOKUP(I15,'[1]Ders Dağılım'!A$2:H$1075,2,0))</f>
        <v>BİLGİSAYARLI MUHASEBE</v>
      </c>
      <c r="K15" s="64" t="str">
        <f>IF(ISBLANK(I15)," ",VLOOKUP(I15,'Ders Dağılım'!A$2:H$862,8,0))</f>
        <v>Öğr. Gör. Abdulkadir ERYILMAZ</v>
      </c>
      <c r="L15" s="86" t="s">
        <v>216</v>
      </c>
    </row>
    <row r="16" spans="1:13" x14ac:dyDescent="0.2">
      <c r="A16" s="261"/>
      <c r="B16" s="56">
        <v>0.5</v>
      </c>
      <c r="C16" s="81"/>
      <c r="D16" s="64" t="str">
        <f>IF(ISBLANK(C16)," ",VLOOKUP(C16,'Ders Dağılım'!A$2:H$862,2,0))</f>
        <v xml:space="preserve"> </v>
      </c>
      <c r="E16" s="64" t="str">
        <f>IF(ISBLANK(C16)," ",VLOOKUP(C16,'Ders Dağılım'!A$2:H$862,8,0))</f>
        <v xml:space="preserve"> </v>
      </c>
      <c r="F16" s="86"/>
      <c r="G16" s="261"/>
      <c r="H16" s="57">
        <v>0.5</v>
      </c>
      <c r="I16" s="6"/>
      <c r="J16" s="64" t="str">
        <f>IF(ISBLANK(I16)," ",VLOOKUP(I16,'[1]Ders Dağılım'!A$2:H$1075,2,0))</f>
        <v xml:space="preserve"> </v>
      </c>
      <c r="K16" s="64" t="str">
        <f>IF(ISBLANK(I16)," ",VLOOKUP(I16,'Ders Dağılım'!A$2:H$862,8,0))</f>
        <v xml:space="preserve"> </v>
      </c>
      <c r="L16" s="86"/>
    </row>
    <row r="17" spans="1:12" x14ac:dyDescent="0.2">
      <c r="A17" s="261"/>
      <c r="B17" s="56">
        <v>0.54166666666666663</v>
      </c>
      <c r="C17" s="81" t="s">
        <v>346</v>
      </c>
      <c r="D17" s="64" t="str">
        <f>IF(ISBLANK(C17)," ",VLOOKUP(C17,'Ders Dağılım'!A$2:H$862,2,0))</f>
        <v>FİNANSAL YÖNETİM</v>
      </c>
      <c r="E17" s="64" t="str">
        <f>IF(ISBLANK(C17)," ",VLOOKUP(C17,'Ders Dağılım'!A$2:H$862,8,0))</f>
        <v>Öğr. Gör. Ömer YILMAZ</v>
      </c>
      <c r="F17" s="86" t="s">
        <v>230</v>
      </c>
      <c r="G17" s="261"/>
      <c r="H17" s="57">
        <v>0.54166666666666663</v>
      </c>
      <c r="I17" s="6" t="s">
        <v>363</v>
      </c>
      <c r="J17" s="64" t="str">
        <f>IF(ISBLANK(I17)," ",VLOOKUP(I17,'[1]Ders Dağılım'!A$2:H$1075,2,0))</f>
        <v>MUHASEBE UYGULAMALARI</v>
      </c>
      <c r="K17" s="64" t="str">
        <f>IF(ISBLANK(I17)," ",VLOOKUP(I17,'Ders Dağılım'!A$2:H$862,8,0))</f>
        <v>Öğr. Gör. Tunahan BİLGİN</v>
      </c>
      <c r="L17" s="86" t="s">
        <v>224</v>
      </c>
    </row>
    <row r="18" spans="1:12" x14ac:dyDescent="0.2">
      <c r="A18" s="261"/>
      <c r="B18" s="56">
        <v>0.58333333333333337</v>
      </c>
      <c r="C18" s="81" t="s">
        <v>346</v>
      </c>
      <c r="D18" s="64" t="str">
        <f>IF(ISBLANK(C18)," ",VLOOKUP(C18,'Ders Dağılım'!A$2:H$862,2,0))</f>
        <v>FİNANSAL YÖNETİM</v>
      </c>
      <c r="E18" s="64" t="str">
        <f>IF(ISBLANK(C18)," ",VLOOKUP(C18,'Ders Dağılım'!A$2:H$862,8,0))</f>
        <v>Öğr. Gör. Ömer YILMAZ</v>
      </c>
      <c r="F18" s="86" t="s">
        <v>230</v>
      </c>
      <c r="G18" s="261"/>
      <c r="H18" s="57">
        <v>0.58333333333333337</v>
      </c>
      <c r="I18" s="6" t="s">
        <v>363</v>
      </c>
      <c r="J18" s="64" t="str">
        <f>IF(ISBLANK(I18)," ",VLOOKUP(I18,'[1]Ders Dağılım'!A$2:H$1075,2,0))</f>
        <v>MUHASEBE UYGULAMALARI</v>
      </c>
      <c r="K18" s="64" t="str">
        <f>IF(ISBLANK(I18)," ",VLOOKUP(I18,'Ders Dağılım'!A$2:H$862,8,0))</f>
        <v>Öğr. Gör. Tunahan BİLGİN</v>
      </c>
      <c r="L18" s="86" t="s">
        <v>224</v>
      </c>
    </row>
    <row r="19" spans="1:12" x14ac:dyDescent="0.2">
      <c r="A19" s="261"/>
      <c r="B19" s="56">
        <v>0.625</v>
      </c>
      <c r="C19" s="81" t="s">
        <v>352</v>
      </c>
      <c r="D19" s="64" t="str">
        <f>IF(ISBLANK(C19)," ",VLOOKUP(C19,'Ders Dağılım'!A$2:H$862,2,0))</f>
        <v>GENEL MUHASEBE-II</v>
      </c>
      <c r="E19" s="64" t="str">
        <f>IF(ISBLANK(C19)," ",VLOOKUP(C19,'Ders Dağılım'!A$2:H$862,8,0))</f>
        <v>Öğr. Gör. Tunahan BİLGİN</v>
      </c>
      <c r="F19" s="86" t="s">
        <v>224</v>
      </c>
      <c r="G19" s="261"/>
      <c r="H19" s="57">
        <v>0.625</v>
      </c>
      <c r="I19" s="6" t="s">
        <v>365</v>
      </c>
      <c r="J19" s="64" t="str">
        <f>IF(ISBLANK(I19)," ",VLOOKUP(I19,'[1]Ders Dağılım'!A$2:H$1075,2,0))</f>
        <v>FİNANSAL YATIRIM ARAÇLARI</v>
      </c>
      <c r="K19" s="64" t="str">
        <f>IF(ISBLANK(I19)," ",VLOOKUP(I19,'Ders Dağılım'!A$2:H$862,8,0))</f>
        <v>Öğr. Gör. Dr. Azize Zehra ÇELENLİ BAŞARAN</v>
      </c>
      <c r="L19" s="86" t="s">
        <v>221</v>
      </c>
    </row>
    <row r="20" spans="1:12" ht="12" thickBot="1" x14ac:dyDescent="0.25">
      <c r="A20" s="266"/>
      <c r="B20" s="60">
        <v>0.66666666666666663</v>
      </c>
      <c r="C20" s="84" t="s">
        <v>352</v>
      </c>
      <c r="D20" s="65" t="str">
        <f>IF(ISBLANK(C20)," ",VLOOKUP(C20,'Ders Dağılım'!A$2:H$862,2,0))</f>
        <v>GENEL MUHASEBE-II</v>
      </c>
      <c r="E20" s="65" t="str">
        <f>IF(ISBLANK(C20)," ",VLOOKUP(C20,'Ders Dağılım'!A$2:H$862,8,0))</f>
        <v>Öğr. Gör. Tunahan BİLGİN</v>
      </c>
      <c r="F20" s="87" t="s">
        <v>224</v>
      </c>
      <c r="G20" s="266"/>
      <c r="H20" s="61">
        <v>0.66666666666666663</v>
      </c>
      <c r="I20" s="7" t="s">
        <v>365</v>
      </c>
      <c r="J20" s="65" t="str">
        <f>IF(ISBLANK(I20)," ",VLOOKUP(I20,'[1]Ders Dağılım'!A$2:H$1075,2,0))</f>
        <v>FİNANSAL YATIRIM ARAÇLARI</v>
      </c>
      <c r="K20" s="65" t="str">
        <f>IF(ISBLANK(I20)," ",VLOOKUP(I20,'Ders Dağılım'!A$2:H$862,8,0))</f>
        <v>Öğr. Gör. Dr. Azize Zehra ÇELENLİ BAŞARAN</v>
      </c>
      <c r="L20" s="87" t="s">
        <v>221</v>
      </c>
    </row>
    <row r="21" spans="1:12" ht="12" customHeight="1" x14ac:dyDescent="0.2">
      <c r="A21" s="260" t="s">
        <v>6</v>
      </c>
      <c r="B21" s="54">
        <v>0.38541666666666669</v>
      </c>
      <c r="C21" s="78" t="s">
        <v>349</v>
      </c>
      <c r="D21" s="63" t="str">
        <f>IF(ISBLANK(C21)," ",VLOOKUP(C21,'Ders Dağılım'!A$2:H$862,2,0))</f>
        <v>OFİS PROGRAMLARI-II</v>
      </c>
      <c r="E21" s="63" t="str">
        <f>IF(ISBLANK(C21)," ",VLOOKUP(C21,'Ders Dağılım'!A$2:H$862,8,0))</f>
        <v>Öğr. Gör. Serkan VARAN</v>
      </c>
      <c r="F21" s="85" t="s">
        <v>216</v>
      </c>
      <c r="G21" s="260"/>
      <c r="H21" s="55">
        <v>0.38541666666666669</v>
      </c>
      <c r="I21" s="5"/>
      <c r="J21" s="63" t="str">
        <f>IF(ISBLANK(I21)," ",VLOOKUP(I21,'[1]Ders Dağılım'!A$2:H$1075,2,0))</f>
        <v xml:space="preserve"> </v>
      </c>
      <c r="K21" s="63" t="str">
        <f>IF(ISBLANK(I21)," ",VLOOKUP(I21,'Ders Dağılım'!A$2:H$862,8,0))</f>
        <v xml:space="preserve"> </v>
      </c>
      <c r="L21" s="85"/>
    </row>
    <row r="22" spans="1:12" x14ac:dyDescent="0.2">
      <c r="A22" s="261"/>
      <c r="B22" s="56">
        <v>0.42708333333333331</v>
      </c>
      <c r="C22" s="81" t="s">
        <v>349</v>
      </c>
      <c r="D22" s="64" t="str">
        <f>IF(ISBLANK(C22)," ",VLOOKUP(C22,'Ders Dağılım'!A$2:H$862,2,0))</f>
        <v>OFİS PROGRAMLARI-II</v>
      </c>
      <c r="E22" s="64" t="str">
        <f>IF(ISBLANK(C22)," ",VLOOKUP(C22,'Ders Dağılım'!A$2:H$862,8,0))</f>
        <v>Öğr. Gör. Serkan VARAN</v>
      </c>
      <c r="F22" s="86" t="s">
        <v>216</v>
      </c>
      <c r="G22" s="261"/>
      <c r="H22" s="57">
        <v>0.42708333333333331</v>
      </c>
      <c r="I22" s="6" t="s">
        <v>482</v>
      </c>
      <c r="J22" s="64" t="str">
        <f>IF(ISBLANK(I22)," ",VLOOKUP(I22,'[1]Ders Dağılım'!A$2:H$1075,2,0))</f>
        <v>ARAŞTIRMA YÖNTEM VE TEKNİKLERİ</v>
      </c>
      <c r="K22" s="64" t="str">
        <f>IF(ISBLANK(I22)," ",VLOOKUP(I22,'Ders Dağılım'!A$2:H$862,8,0))</f>
        <v>Öğr. Gör. Dr. M. Selçuk ÖZKAN</v>
      </c>
      <c r="L22" s="86" t="s">
        <v>221</v>
      </c>
    </row>
    <row r="23" spans="1:12" x14ac:dyDescent="0.2">
      <c r="A23" s="261"/>
      <c r="B23" s="56">
        <v>0.46875</v>
      </c>
      <c r="C23" s="81" t="s">
        <v>349</v>
      </c>
      <c r="D23" s="64" t="str">
        <f>IF(ISBLANK(C23)," ",VLOOKUP(C23,'Ders Dağılım'!A$2:H$862,2,0))</f>
        <v>OFİS PROGRAMLARI-II</v>
      </c>
      <c r="E23" s="64" t="str">
        <f>IF(ISBLANK(C23)," ",VLOOKUP(C23,'Ders Dağılım'!A$2:H$862,8,0))</f>
        <v>Öğr. Gör. Serkan VARAN</v>
      </c>
      <c r="F23" s="86" t="s">
        <v>216</v>
      </c>
      <c r="G23" s="261"/>
      <c r="H23" s="57">
        <v>0.46875</v>
      </c>
      <c r="I23" s="6" t="s">
        <v>482</v>
      </c>
      <c r="J23" s="64" t="str">
        <f>IF(ISBLANK(I23)," ",VLOOKUP(I23,'[1]Ders Dağılım'!A$2:H$1075,2,0))</f>
        <v>ARAŞTIRMA YÖNTEM VE TEKNİKLERİ</v>
      </c>
      <c r="K23" s="64" t="str">
        <f>IF(ISBLANK(I23)," ",VLOOKUP(I23,'Ders Dağılım'!A$2:H$862,8,0))</f>
        <v>Öğr. Gör. Dr. M. Selçuk ÖZKAN</v>
      </c>
      <c r="L23" s="86" t="s">
        <v>221</v>
      </c>
    </row>
    <row r="24" spans="1:12" x14ac:dyDescent="0.2">
      <c r="A24" s="261"/>
      <c r="B24" s="56">
        <v>0.5</v>
      </c>
      <c r="C24" s="81"/>
      <c r="D24" s="64" t="str">
        <f>IF(ISBLANK(C24)," ",VLOOKUP(C24,'Ders Dağılım'!A$2:H$862,2,0))</f>
        <v xml:space="preserve"> </v>
      </c>
      <c r="E24" s="64" t="str">
        <f>IF(ISBLANK(C24)," ",VLOOKUP(C24,'Ders Dağılım'!A$2:H$862,8,0))</f>
        <v xml:space="preserve"> </v>
      </c>
      <c r="F24" s="86"/>
      <c r="G24" s="261"/>
      <c r="H24" s="57">
        <v>0.5</v>
      </c>
      <c r="I24" s="6"/>
      <c r="J24" s="64" t="str">
        <f>IF(ISBLANK(I24)," ",VLOOKUP(I24,'[1]Ders Dağılım'!A$2:H$1075,2,0))</f>
        <v xml:space="preserve"> </v>
      </c>
      <c r="K24" s="64" t="str">
        <f>IF(ISBLANK(I24)," ",VLOOKUP(I24,'Ders Dağılım'!A$2:H$862,8,0))</f>
        <v xml:space="preserve"> </v>
      </c>
      <c r="L24" s="86"/>
    </row>
    <row r="25" spans="1:12" x14ac:dyDescent="0.2">
      <c r="A25" s="261"/>
      <c r="B25" s="56">
        <v>0.54166666666666663</v>
      </c>
      <c r="C25" s="81" t="s">
        <v>345</v>
      </c>
      <c r="D25" s="64" t="str">
        <f>IF(ISBLANK(C25)," ",VLOOKUP(C25,'Ders Dağılım'!A$2:H$862,2,0))</f>
        <v>İŞ VE SOSYAL GÜVENLİK HUKUKU</v>
      </c>
      <c r="E25" s="64" t="str">
        <f>IF(ISBLANK(C25)," ",VLOOKUP(C25,'Ders Dağılım'!A$2:H$862,8,0))</f>
        <v>Öğr. Gör. Dr. M. Selçuk ÖZKAN</v>
      </c>
      <c r="F25" s="86" t="s">
        <v>224</v>
      </c>
      <c r="G25" s="261"/>
      <c r="H25" s="57">
        <v>0.54166666666666663</v>
      </c>
      <c r="I25" s="6"/>
      <c r="J25" s="64" t="str">
        <f>IF(ISBLANK(I25)," ",VLOOKUP(I25,'[1]Ders Dağılım'!A$2:H$1075,2,0))</f>
        <v xml:space="preserve"> </v>
      </c>
      <c r="K25" s="64" t="str">
        <f>IF(ISBLANK(I25)," ",VLOOKUP(I25,'Ders Dağılım'!A$2:H$862,8,0))</f>
        <v xml:space="preserve"> </v>
      </c>
      <c r="L25" s="86"/>
    </row>
    <row r="26" spans="1:12" x14ac:dyDescent="0.2">
      <c r="A26" s="261"/>
      <c r="B26" s="56">
        <v>0.58333333333333337</v>
      </c>
      <c r="C26" s="81" t="s">
        <v>345</v>
      </c>
      <c r="D26" s="64" t="str">
        <f>IF(ISBLANK(C26)," ",VLOOKUP(C26,'Ders Dağılım'!A$2:H$862,2,0))</f>
        <v>İŞ VE SOSYAL GÜVENLİK HUKUKU</v>
      </c>
      <c r="E26" s="64" t="str">
        <f>IF(ISBLANK(C26)," ",VLOOKUP(C26,'Ders Dağılım'!A$2:H$862,8,0))</f>
        <v>Öğr. Gör. Dr. M. Selçuk ÖZKAN</v>
      </c>
      <c r="F26" s="86" t="s">
        <v>224</v>
      </c>
      <c r="G26" s="261"/>
      <c r="H26" s="57">
        <v>0.58333333333333337</v>
      </c>
      <c r="I26" s="6"/>
      <c r="J26" s="64" t="str">
        <f>IF(ISBLANK(I26)," ",VLOOKUP(I26,'[1]Ders Dağılım'!A$2:H$1075,2,0))</f>
        <v xml:space="preserve"> </v>
      </c>
      <c r="K26" s="64" t="str">
        <f>IF(ISBLANK(I26)," ",VLOOKUP(I26,'Ders Dağılım'!A$2:H$862,8,0))</f>
        <v xml:space="preserve"> </v>
      </c>
      <c r="L26" s="86"/>
    </row>
    <row r="27" spans="1:12" x14ac:dyDescent="0.2">
      <c r="A27" s="261"/>
      <c r="B27" s="56">
        <v>0.625</v>
      </c>
      <c r="C27" s="81" t="s">
        <v>353</v>
      </c>
      <c r="D27" s="64" t="str">
        <f>IF(ISBLANK(C27)," ",VLOOKUP(C27,'Ders Dağılım'!A$2:H$862,2,0))</f>
        <v>MAKRO EKONOMİ</v>
      </c>
      <c r="E27" s="64" t="str">
        <f>IF(ISBLANK(C27)," ",VLOOKUP(C27,'Ders Dağılım'!A$2:H$862,8,0))</f>
        <v>Öğr. Gör. Seval ŞENGEZER</v>
      </c>
      <c r="F27" s="86" t="s">
        <v>227</v>
      </c>
      <c r="G27" s="261"/>
      <c r="H27" s="57">
        <v>0.625</v>
      </c>
      <c r="I27" s="6"/>
      <c r="J27" s="64" t="str">
        <f>IF(ISBLANK(I27)," ",VLOOKUP(I27,'[1]Ders Dağılım'!A$2:H$1075,2,0))</f>
        <v xml:space="preserve"> </v>
      </c>
      <c r="K27" s="64" t="str">
        <f>IF(ISBLANK(I27)," ",VLOOKUP(I27,'Ders Dağılım'!A$2:H$862,8,0))</f>
        <v xml:space="preserve"> </v>
      </c>
      <c r="L27" s="86"/>
    </row>
    <row r="28" spans="1:12" ht="12" thickBot="1" x14ac:dyDescent="0.25">
      <c r="A28" s="266"/>
      <c r="B28" s="60">
        <v>0.66666666666666663</v>
      </c>
      <c r="C28" s="84"/>
      <c r="D28" s="65" t="str">
        <f>IF(ISBLANK(C28)," ",VLOOKUP(C28,'Ders Dağılım'!A$2:H$862,2,0))</f>
        <v xml:space="preserve"> </v>
      </c>
      <c r="E28" s="65" t="str">
        <f>IF(ISBLANK(C28)," ",VLOOKUP(C28,'Ders Dağılım'!A$2:H$862,8,0))</f>
        <v xml:space="preserve"> </v>
      </c>
      <c r="F28" s="87"/>
      <c r="G28" s="266"/>
      <c r="H28" s="61">
        <v>0.66666666666666663</v>
      </c>
      <c r="I28" s="7"/>
      <c r="J28" s="65" t="str">
        <f>IF(ISBLANK(I28)," ",VLOOKUP(I28,'[1]Ders Dağılım'!A$2:H$1075,2,0))</f>
        <v xml:space="preserve"> </v>
      </c>
      <c r="K28" s="65" t="str">
        <f>IF(ISBLANK(I28)," ",VLOOKUP(I28,'Ders Dağılım'!A$2:H$862,8,0))</f>
        <v xml:space="preserve"> </v>
      </c>
      <c r="L28" s="87"/>
    </row>
    <row r="29" spans="1:12" ht="12" customHeight="1" x14ac:dyDescent="0.2">
      <c r="A29" s="260" t="s">
        <v>7</v>
      </c>
      <c r="B29" s="54">
        <v>0.38541666666666669</v>
      </c>
      <c r="C29" s="78"/>
      <c r="D29" s="63" t="str">
        <f>IF(ISBLANK(C29)," ",VLOOKUP(C29,'Ders Dağılım'!A$2:H$862,2,0))</f>
        <v xml:space="preserve"> </v>
      </c>
      <c r="E29" s="63" t="str">
        <f>IF(ISBLANK(C29)," ",VLOOKUP(C29,'Ders Dağılım'!A$2:H$862,8,0))</f>
        <v xml:space="preserve"> </v>
      </c>
      <c r="F29" s="242"/>
      <c r="G29" s="260"/>
      <c r="H29" s="55">
        <v>0.38541666666666669</v>
      </c>
      <c r="I29" s="5"/>
      <c r="J29" s="63" t="str">
        <f>IF(ISBLANK(I29)," ",VLOOKUP(I29,'[1]Ders Dağılım'!A$2:H$1075,2,0))</f>
        <v xml:space="preserve"> </v>
      </c>
      <c r="K29" s="63" t="str">
        <f>IF(ISBLANK(I29)," ",VLOOKUP(I29,'Ders Dağılım'!A$2:H$862,8,0))</f>
        <v xml:space="preserve"> </v>
      </c>
      <c r="L29" s="85"/>
    </row>
    <row r="30" spans="1:12" x14ac:dyDescent="0.2">
      <c r="A30" s="261"/>
      <c r="B30" s="56">
        <v>0.42708333333333331</v>
      </c>
      <c r="C30" s="81" t="s">
        <v>351</v>
      </c>
      <c r="D30" s="64" t="str">
        <f>IF(ISBLANK(C30)," ",VLOOKUP(C30,'Ders Dağılım'!A$2:H$862,2,0))</f>
        <v>TİCARET HUKUKU</v>
      </c>
      <c r="E30" s="64" t="str">
        <f>IF(ISBLANK(C30)," ",VLOOKUP(C30,'Ders Dağılım'!A$2:H$862,8,0))</f>
        <v>Öğr. Gör. Meray KATAR KARAKAŞ</v>
      </c>
      <c r="F30" s="86" t="s">
        <v>222</v>
      </c>
      <c r="G30" s="261"/>
      <c r="H30" s="57">
        <v>0.42708333333333331</v>
      </c>
      <c r="I30" s="6" t="s">
        <v>367</v>
      </c>
      <c r="J30" s="64" t="str">
        <f>IF(ISBLANK(I30)," ",VLOOKUP(I30,'[1]Ders Dağılım'!A$2:H$1075,2,0))</f>
        <v>İSTATİSTİK</v>
      </c>
      <c r="K30" s="64" t="str">
        <f>IF(ISBLANK(I30)," ",VLOOKUP(I30,'Ders Dağılım'!A$2:H$862,8,0))</f>
        <v>Öğr. Gör. Dr. Azize Zehra ÇELENLİ BAŞARAN</v>
      </c>
      <c r="L30" s="86" t="s">
        <v>221</v>
      </c>
    </row>
    <row r="31" spans="1:12" x14ac:dyDescent="0.2">
      <c r="A31" s="261"/>
      <c r="B31" s="56">
        <v>0.46875</v>
      </c>
      <c r="C31" s="88" t="s">
        <v>351</v>
      </c>
      <c r="D31" s="64" t="str">
        <f>IF(ISBLANK(C31)," ",VLOOKUP(C31,'Ders Dağılım'!A$2:H$862,2,0))</f>
        <v>TİCARET HUKUKU</v>
      </c>
      <c r="E31" s="64" t="str">
        <f>IF(ISBLANK(C31)," ",VLOOKUP(C31,'Ders Dağılım'!A$2:H$862,8,0))</f>
        <v>Öğr. Gör. Meray KATAR KARAKAŞ</v>
      </c>
      <c r="F31" s="86" t="s">
        <v>222</v>
      </c>
      <c r="G31" s="261"/>
      <c r="H31" s="57">
        <v>0.46875</v>
      </c>
      <c r="I31" s="6" t="s">
        <v>367</v>
      </c>
      <c r="J31" s="64" t="str">
        <f>IF(ISBLANK(I31)," ",VLOOKUP(I31,'[1]Ders Dağılım'!A$2:H$1075,2,0))</f>
        <v>İSTATİSTİK</v>
      </c>
      <c r="K31" s="64" t="str">
        <f>IF(ISBLANK(I31)," ",VLOOKUP(I31,'Ders Dağılım'!A$2:H$862,8,0))</f>
        <v>Öğr. Gör. Dr. Azize Zehra ÇELENLİ BAŞARAN</v>
      </c>
      <c r="L31" s="86" t="s">
        <v>221</v>
      </c>
    </row>
    <row r="32" spans="1:12" x14ac:dyDescent="0.2">
      <c r="A32" s="261"/>
      <c r="B32" s="56">
        <v>0.5</v>
      </c>
      <c r="C32" s="81"/>
      <c r="D32" s="64" t="str">
        <f>IF(ISBLANK(C32)," ",VLOOKUP(C32,'Ders Dağılım'!A$2:H$862,2,0))</f>
        <v xml:space="preserve"> </v>
      </c>
      <c r="E32" s="64" t="str">
        <f>IF(ISBLANK(C32)," ",VLOOKUP(C32,'Ders Dağılım'!A$2:H$862,8,0))</f>
        <v xml:space="preserve"> </v>
      </c>
      <c r="F32" s="86"/>
      <c r="G32" s="261"/>
      <c r="H32" s="57">
        <v>0.5</v>
      </c>
      <c r="I32" s="6"/>
      <c r="J32" s="64" t="str">
        <f>IF(ISBLANK(I32)," ",VLOOKUP(I32,'[1]Ders Dağılım'!A$2:H$1075,2,0))</f>
        <v xml:space="preserve"> </v>
      </c>
      <c r="K32" s="64" t="str">
        <f>IF(ISBLANK(I32)," ",VLOOKUP(I32,'Ders Dağılım'!A$2:H$862,8,0))</f>
        <v xml:space="preserve"> </v>
      </c>
      <c r="L32" s="86"/>
    </row>
    <row r="33" spans="1:12" x14ac:dyDescent="0.2">
      <c r="A33" s="261"/>
      <c r="B33" s="56">
        <v>0.54166666666666663</v>
      </c>
      <c r="C33" s="81" t="s">
        <v>350</v>
      </c>
      <c r="D33" s="64" t="str">
        <f>IF(ISBLANK(C33)," ",VLOOKUP(C33,'Ders Dağılım'!A$2:H$862,2,0))</f>
        <v>VERGİ HUKUKU</v>
      </c>
      <c r="E33" s="64" t="str">
        <f>IF(ISBLANK(C33)," ",VLOOKUP(C33,'Ders Dağılım'!A$2:H$862,8,0))</f>
        <v>Öğr. Gör. Mustafa SOLMAZ</v>
      </c>
      <c r="F33" s="86" t="s">
        <v>230</v>
      </c>
      <c r="G33" s="261"/>
      <c r="H33" s="57">
        <v>0.54166666666666663</v>
      </c>
      <c r="I33" s="6" t="s">
        <v>484</v>
      </c>
      <c r="J33" s="64" t="str">
        <f>IF(ISBLANK(I33)," ",VLOOKUP(I33,'[1]Ders Dağılım'!A$2:H$1075,2,0))</f>
        <v>PAZARLAMA</v>
      </c>
      <c r="K33" s="64" t="str">
        <f>IF(ISBLANK(I33)," ",VLOOKUP(I33,'Ders Dağılım'!A$2:H$862,8,0))</f>
        <v>Öğr. Gör. Seval ŞENGEZER</v>
      </c>
      <c r="L33" s="86" t="s">
        <v>221</v>
      </c>
    </row>
    <row r="34" spans="1:12" x14ac:dyDescent="0.2">
      <c r="A34" s="261"/>
      <c r="B34" s="56">
        <v>0.58333333333333337</v>
      </c>
      <c r="C34" s="81" t="s">
        <v>350</v>
      </c>
      <c r="D34" s="64" t="str">
        <f>IF(ISBLANK(C34)," ",VLOOKUP(C34,'Ders Dağılım'!A$2:H$862,2,0))</f>
        <v>VERGİ HUKUKU</v>
      </c>
      <c r="E34" s="64" t="str">
        <f>IF(ISBLANK(C34)," ",VLOOKUP(C34,'Ders Dağılım'!A$2:H$862,8,0))</f>
        <v>Öğr. Gör. Mustafa SOLMAZ</v>
      </c>
      <c r="F34" s="86" t="s">
        <v>230</v>
      </c>
      <c r="G34" s="261"/>
      <c r="H34" s="57">
        <v>0.58333333333333337</v>
      </c>
      <c r="I34" s="6" t="s">
        <v>484</v>
      </c>
      <c r="J34" s="64" t="str">
        <f>IF(ISBLANK(I34)," ",VLOOKUP(I34,'[1]Ders Dağılım'!A$2:H$1075,2,0))</f>
        <v>PAZARLAMA</v>
      </c>
      <c r="K34" s="64" t="str">
        <f>IF(ISBLANK(I34)," ",VLOOKUP(I34,'Ders Dağılım'!A$2:H$862,8,0))</f>
        <v>Öğr. Gör. Seval ŞENGEZER</v>
      </c>
      <c r="L34" s="86" t="s">
        <v>221</v>
      </c>
    </row>
    <row r="35" spans="1:12" x14ac:dyDescent="0.2">
      <c r="A35" s="261"/>
      <c r="B35" s="56">
        <v>0.625</v>
      </c>
      <c r="C35" s="81" t="s">
        <v>353</v>
      </c>
      <c r="D35" s="64" t="str">
        <f>IF(ISBLANK(C35)," ",VLOOKUP(C35,'Ders Dağılım'!A$2:H$862,2,0))</f>
        <v>MAKRO EKONOMİ</v>
      </c>
      <c r="E35" s="64" t="str">
        <f>IF(ISBLANK(C35)," ",VLOOKUP(C35,'Ders Dağılım'!A$2:H$862,8,0))</f>
        <v>Öğr. Gör. Seval ŞENGEZER</v>
      </c>
      <c r="F35" s="86" t="s">
        <v>224</v>
      </c>
      <c r="G35" s="261"/>
      <c r="H35" s="57">
        <v>0.625</v>
      </c>
      <c r="I35" s="6"/>
      <c r="J35" s="64" t="str">
        <f>IF(ISBLANK(I35)," ",VLOOKUP(I35,'[1]Ders Dağılım'!A$2:H$1075,2,0))</f>
        <v xml:space="preserve"> </v>
      </c>
      <c r="K35" s="64" t="str">
        <f>IF(ISBLANK(I35)," ",VLOOKUP(I35,'Ders Dağılım'!A$2:H$862,8,0))</f>
        <v xml:space="preserve"> </v>
      </c>
      <c r="L35" s="86"/>
    </row>
    <row r="36" spans="1:12" ht="12" thickBot="1" x14ac:dyDescent="0.25">
      <c r="A36" s="266"/>
      <c r="B36" s="60">
        <v>0.66666666666666663</v>
      </c>
      <c r="C36" s="84" t="s">
        <v>353</v>
      </c>
      <c r="D36" s="65" t="str">
        <f>IF(ISBLANK(C36)," ",VLOOKUP(C36,'Ders Dağılım'!A$2:H$862,2,0))</f>
        <v>MAKRO EKONOMİ</v>
      </c>
      <c r="E36" s="65" t="str">
        <f>IF(ISBLANK(C36)," ",VLOOKUP(C36,'Ders Dağılım'!A$2:H$862,8,0))</f>
        <v>Öğr. Gör. Seval ŞENGEZER</v>
      </c>
      <c r="F36" s="87" t="s">
        <v>224</v>
      </c>
      <c r="G36" s="266"/>
      <c r="H36" s="61">
        <v>0.66666666666666663</v>
      </c>
      <c r="I36" s="7"/>
      <c r="J36" s="65" t="str">
        <f>IF(ISBLANK(I36)," ",VLOOKUP(I36,'[1]Ders Dağılım'!A$2:H$1075,2,0))</f>
        <v xml:space="preserve"> </v>
      </c>
      <c r="K36" s="65" t="str">
        <f>IF(ISBLANK(I36)," ",VLOOKUP(I36,'Ders Dağılım'!A$2:H$862,8,0))</f>
        <v xml:space="preserve"> </v>
      </c>
      <c r="L36" s="87"/>
    </row>
    <row r="37" spans="1:12" ht="12" customHeight="1" x14ac:dyDescent="0.2">
      <c r="A37" s="260" t="s">
        <v>8</v>
      </c>
      <c r="B37" s="54">
        <v>0.38541666666666669</v>
      </c>
      <c r="C37" s="78"/>
      <c r="D37" s="63" t="str">
        <f>IF(ISBLANK(C37)," ",VLOOKUP(C37,'Ders Dağılım'!A$2:H$862,2,0))</f>
        <v xml:space="preserve"> </v>
      </c>
      <c r="E37" s="63" t="str">
        <f>IF(ISBLANK(C37)," ",VLOOKUP(C37,'Ders Dağılım'!A$2:H$862,8,0))</f>
        <v xml:space="preserve"> </v>
      </c>
      <c r="F37" s="85"/>
      <c r="G37" s="260" t="s">
        <v>8</v>
      </c>
      <c r="H37" s="55">
        <v>0.38541666666666669</v>
      </c>
      <c r="I37" s="5"/>
      <c r="J37" s="63" t="str">
        <f>IF(ISBLANK(I37)," ",VLOOKUP(I37,'[1]Ders Dağılım'!A$2:H$1075,2,0))</f>
        <v xml:space="preserve"> </v>
      </c>
      <c r="K37" s="63" t="str">
        <f>IF(ISBLANK(I37)," ",VLOOKUP(I37,'Ders Dağılım'!A$2:H$862,8,0))</f>
        <v xml:space="preserve"> </v>
      </c>
      <c r="L37" s="85"/>
    </row>
    <row r="38" spans="1:12" x14ac:dyDescent="0.2">
      <c r="A38" s="261"/>
      <c r="B38" s="56">
        <v>0.42708333333333331</v>
      </c>
      <c r="C38" s="81"/>
      <c r="D38" s="64" t="str">
        <f>IF(ISBLANK(C38)," ",VLOOKUP(C38,'Ders Dağılım'!A$2:H$862,2,0))</f>
        <v xml:space="preserve"> </v>
      </c>
      <c r="E38" s="64" t="str">
        <f>IF(ISBLANK(C38)," ",VLOOKUP(C38,'Ders Dağılım'!A$2:H$862,8,0))</f>
        <v xml:space="preserve"> </v>
      </c>
      <c r="F38" s="86"/>
      <c r="G38" s="261"/>
      <c r="H38" s="57">
        <v>0.42708333333333331</v>
      </c>
      <c r="I38" s="6"/>
      <c r="J38" s="64" t="str">
        <f>IF(ISBLANK(I38)," ",VLOOKUP(I38,'[1]Ders Dağılım'!A$2:H$1075,2,0))</f>
        <v xml:space="preserve"> </v>
      </c>
      <c r="K38" s="64" t="str">
        <f>IF(ISBLANK(I38)," ",VLOOKUP(I38,'Ders Dağılım'!A$2:H$862,8,0))</f>
        <v xml:space="preserve"> </v>
      </c>
      <c r="L38" s="86"/>
    </row>
    <row r="39" spans="1:12" x14ac:dyDescent="0.2">
      <c r="A39" s="261"/>
      <c r="B39" s="56">
        <v>0.46875</v>
      </c>
      <c r="C39" s="81"/>
      <c r="D39" s="64" t="str">
        <f>IF(ISBLANK(C39)," ",VLOOKUP(C39,'Ders Dağılım'!A$2:H$862,2,0))</f>
        <v xml:space="preserve"> </v>
      </c>
      <c r="E39" s="64" t="str">
        <f>IF(ISBLANK(C39)," ",VLOOKUP(C39,'Ders Dağılım'!A$2:H$862,8,0))</f>
        <v xml:space="preserve"> </v>
      </c>
      <c r="F39" s="86"/>
      <c r="G39" s="261"/>
      <c r="H39" s="57">
        <v>0.46875</v>
      </c>
      <c r="I39" s="6"/>
      <c r="J39" s="64" t="str">
        <f>IF(ISBLANK(I39)," ",VLOOKUP(I39,'[1]Ders Dağılım'!A$2:H$1075,2,0))</f>
        <v xml:space="preserve"> </v>
      </c>
      <c r="K39" s="64" t="str">
        <f>IF(ISBLANK(I39)," ",VLOOKUP(I39,'Ders Dağılım'!A$2:H$862,8,0))</f>
        <v xml:space="preserve"> </v>
      </c>
      <c r="L39" s="86"/>
    </row>
    <row r="40" spans="1:12" x14ac:dyDescent="0.2">
      <c r="A40" s="261"/>
      <c r="B40" s="56">
        <v>0.5</v>
      </c>
      <c r="C40" s="81"/>
      <c r="D40" s="64" t="str">
        <f>IF(ISBLANK(C40)," ",VLOOKUP(C40,'Ders Dağılım'!A$2:H$862,2,0))</f>
        <v xml:space="preserve"> </v>
      </c>
      <c r="E40" s="64" t="str">
        <f>IF(ISBLANK(C40)," ",VLOOKUP(C40,'Ders Dağılım'!A$2:H$862,8,0))</f>
        <v xml:space="preserve"> </v>
      </c>
      <c r="F40" s="86"/>
      <c r="G40" s="261"/>
      <c r="H40" s="57">
        <v>0.5</v>
      </c>
      <c r="I40" s="6"/>
      <c r="J40" s="64" t="str">
        <f>IF(ISBLANK(I40)," ",VLOOKUP(I40,'[1]Ders Dağılım'!A$2:H$1075,2,0))</f>
        <v xml:space="preserve"> </v>
      </c>
      <c r="K40" s="64" t="str">
        <f>IF(ISBLANK(I40)," ",VLOOKUP(I40,'Ders Dağılım'!A$2:H$862,8,0))</f>
        <v xml:space="preserve"> </v>
      </c>
      <c r="L40" s="86"/>
    </row>
    <row r="41" spans="1:12" x14ac:dyDescent="0.2">
      <c r="A41" s="261"/>
      <c r="B41" s="56">
        <v>0.54166666666666663</v>
      </c>
      <c r="C41" s="81"/>
      <c r="D41" s="64" t="str">
        <f>IF(ISBLANK(C41)," ",VLOOKUP(C41,'Ders Dağılım'!A$2:H$862,2,0))</f>
        <v xml:space="preserve"> </v>
      </c>
      <c r="E41" s="64" t="str">
        <f>IF(ISBLANK(C41)," ",VLOOKUP(C41,'Ders Dağılım'!A$2:H$862,8,0))</f>
        <v xml:space="preserve"> </v>
      </c>
      <c r="F41" s="86"/>
      <c r="G41" s="261"/>
      <c r="H41" s="57">
        <v>0.54166666666666663</v>
      </c>
      <c r="I41" s="6" t="s">
        <v>369</v>
      </c>
      <c r="J41" s="64" t="str">
        <f>IF(ISBLANK(I41)," ",VLOOKUP(I41,'[1]Ders Dağılım'!A$2:H$1075,2,0))</f>
        <v>BORÇLAR HUKUKU</v>
      </c>
      <c r="K41" s="64" t="str">
        <f>IF(ISBLANK(I41)," ",VLOOKUP(I41,'Ders Dağılım'!A$2:H$862,8,0))</f>
        <v>Öğr. Gör. Ömer OCAY</v>
      </c>
      <c r="L41" s="86" t="s">
        <v>221</v>
      </c>
    </row>
    <row r="42" spans="1:12" x14ac:dyDescent="0.2">
      <c r="A42" s="261"/>
      <c r="B42" s="56">
        <v>0.58333333333333337</v>
      </c>
      <c r="C42" s="81"/>
      <c r="D42" s="64" t="str">
        <f>IF(ISBLANK(C42)," ",VLOOKUP(C42,'Ders Dağılım'!A$2:H$862,2,0))</f>
        <v xml:space="preserve"> </v>
      </c>
      <c r="E42" s="64" t="str">
        <f>IF(ISBLANK(C42)," ",VLOOKUP(C42,'Ders Dağılım'!A$2:H$862,8,0))</f>
        <v xml:space="preserve"> </v>
      </c>
      <c r="F42" s="86"/>
      <c r="G42" s="261"/>
      <c r="H42" s="57">
        <v>0.58333333333333337</v>
      </c>
      <c r="I42" s="6" t="s">
        <v>369</v>
      </c>
      <c r="J42" s="64" t="str">
        <f>IF(ISBLANK(I42)," ",VLOOKUP(I42,'[1]Ders Dağılım'!A$2:H$1075,2,0))</f>
        <v>BORÇLAR HUKUKU</v>
      </c>
      <c r="K42" s="64" t="str">
        <f>IF(ISBLANK(I42)," ",VLOOKUP(I42,'Ders Dağılım'!A$2:H$862,8,0))</f>
        <v>Öğr. Gör. Ömer OCAY</v>
      </c>
      <c r="L42" s="86" t="s">
        <v>221</v>
      </c>
    </row>
    <row r="43" spans="1:12" x14ac:dyDescent="0.2">
      <c r="A43" s="261"/>
      <c r="B43" s="56">
        <v>0.625</v>
      </c>
      <c r="C43" s="81"/>
      <c r="D43" s="64" t="str">
        <f>IF(ISBLANK(C43)," ",VLOOKUP(C43,'Ders Dağılım'!A$2:H$862,2,0))</f>
        <v xml:space="preserve"> </v>
      </c>
      <c r="E43" s="64" t="str">
        <f>IF(ISBLANK(C43)," ",VLOOKUP(C43,'Ders Dağılım'!A$2:H$862,8,0))</f>
        <v xml:space="preserve"> </v>
      </c>
      <c r="F43" s="86"/>
      <c r="G43" s="261"/>
      <c r="H43" s="57">
        <v>0.625</v>
      </c>
      <c r="I43" s="6"/>
      <c r="J43" s="64" t="str">
        <f>IF(ISBLANK(I43)," ",VLOOKUP(I43,'[1]Ders Dağılım'!A$2:H$1075,2,0))</f>
        <v xml:space="preserve"> </v>
      </c>
      <c r="K43" s="64" t="str">
        <f>IF(ISBLANK(I43)," ",VLOOKUP(I43,'Ders Dağılım'!A$2:H$862,8,0))</f>
        <v xml:space="preserve"> </v>
      </c>
      <c r="L43" s="86"/>
    </row>
    <row r="44" spans="1:12" ht="12" thickBot="1" x14ac:dyDescent="0.25">
      <c r="A44" s="266"/>
      <c r="B44" s="60">
        <v>0.66666666666666663</v>
      </c>
      <c r="C44" s="84"/>
      <c r="D44" s="65" t="str">
        <f>IF(ISBLANK(C44)," ",VLOOKUP(C44,'Ders Dağılım'!A$2:H$862,2,0))</f>
        <v xml:space="preserve"> </v>
      </c>
      <c r="E44" s="65" t="str">
        <f>IF(ISBLANK(C44)," ",VLOOKUP(C44,'Ders Dağılım'!A$2:H$862,8,0))</f>
        <v xml:space="preserve"> </v>
      </c>
      <c r="F44" s="87"/>
      <c r="G44" s="266"/>
      <c r="H44" s="61">
        <v>0.66666666666666663</v>
      </c>
      <c r="I44" s="7"/>
      <c r="J44" s="65" t="str">
        <f>IF(ISBLANK(I44)," ",VLOOKUP(I44,'[1]Ders Dağılım'!A$2:H$1075,2,0))</f>
        <v xml:space="preserve"> </v>
      </c>
      <c r="K44" s="65" t="str">
        <f>IF(ISBLANK(I44)," ",VLOOKUP(I44,'Ders Dağılım'!A$2:H$862,8,0))</f>
        <v xml:space="preserve"> </v>
      </c>
      <c r="L44" s="87"/>
    </row>
  </sheetData>
  <sheetProtection algorithmName="SHA-512" hashValue="Vteuwh5SDpMmi7Sfx6UXLT92f2//DDdpOLj+tUmHcn3IpAZ+mC7EFjchJjdzXF0R5gV4CJjHayjfMR3DSHK2sQ==" saltValue="M0i8IxazHWyr+lL2gfhhgQ==" spinCount="100000" sheet="1" objects="1" scenarios="1"/>
  <mergeCells count="12">
    <mergeCell ref="A1:L1"/>
    <mergeCell ref="A5:A12"/>
    <mergeCell ref="G5:G12"/>
    <mergeCell ref="A13:A20"/>
    <mergeCell ref="G13:G20"/>
    <mergeCell ref="A29:A36"/>
    <mergeCell ref="G29:G36"/>
    <mergeCell ref="A37:A44"/>
    <mergeCell ref="G37:G44"/>
    <mergeCell ref="A2:L2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L13" sqref="L13:L15"/>
    </sheetView>
  </sheetViews>
  <sheetFormatPr defaultColWidth="9.140625" defaultRowHeight="11.25" x14ac:dyDescent="0.2"/>
  <cols>
    <col min="1" max="1" width="2.5703125" style="47" customWidth="1"/>
    <col min="2" max="2" width="4.5703125" style="48" customWidth="1"/>
    <col min="3" max="3" width="7.5703125" style="73" customWidth="1"/>
    <col min="4" max="4" width="25.5703125" style="47" customWidth="1"/>
    <col min="5" max="5" width="22.5703125" style="47" customWidth="1"/>
    <col min="6" max="6" width="5.5703125" style="47" customWidth="1"/>
    <col min="7" max="7" width="2.5703125" style="49" customWidth="1"/>
    <col min="8" max="8" width="5.42578125" style="49" customWidth="1"/>
    <col min="9" max="9" width="7.5703125" style="73" customWidth="1"/>
    <col min="10" max="10" width="25.5703125" style="47" customWidth="1"/>
    <col min="11" max="11" width="22.5703125" style="47" customWidth="1"/>
    <col min="12" max="12" width="5.5703125" style="73" customWidth="1"/>
    <col min="13" max="16384" width="9.140625" style="47"/>
  </cols>
  <sheetData>
    <row r="1" spans="1:12" ht="12.95" x14ac:dyDescent="0.3">
      <c r="A1" s="268" t="str">
        <f>CONCATENATE('Ders Dağılım'!K1," ÖĞRETİM YILI ",'Ders Dağılım'!K2," YARIYILI")</f>
        <v>2025-2026 ÖĞRETİM YILI BAHAR YARIYILI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12.95" x14ac:dyDescent="0.3">
      <c r="A2" s="268" t="str">
        <f>CONCATENATE('Ders Dağılım'!J5," HAFTALIK DERS PROGRAMI")</f>
        <v>BANKA VE SİGORTACILIK PROGRAMI HAFTALIK DERS PROGRAMI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11.1" thickBot="1" x14ac:dyDescent="0.3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53" t="s">
        <v>9</v>
      </c>
      <c r="G4" s="66"/>
      <c r="H4" s="52" t="s">
        <v>0</v>
      </c>
      <c r="I4" s="52" t="s">
        <v>1</v>
      </c>
      <c r="J4" s="51" t="s">
        <v>2</v>
      </c>
      <c r="K4" s="51" t="s">
        <v>3</v>
      </c>
      <c r="L4" s="145" t="s">
        <v>9</v>
      </c>
    </row>
    <row r="5" spans="1:12" ht="12" customHeight="1" x14ac:dyDescent="0.2">
      <c r="A5" s="260" t="s">
        <v>4</v>
      </c>
      <c r="B5" s="54">
        <v>0.38541666666666669</v>
      </c>
      <c r="C5" s="147"/>
      <c r="D5" s="63" t="str">
        <f>IF(ISBLANK(C5)," ",VLOOKUP(C5,'Ders Dağılım'!A$2:H$862,2,0))</f>
        <v xml:space="preserve"> </v>
      </c>
      <c r="E5" s="63" t="str">
        <f>IF(ISBLANK(C5)," ",VLOOKUP(C5,'Ders Dağılım'!A$2:H$862,8,0))</f>
        <v xml:space="preserve"> </v>
      </c>
      <c r="F5" s="85" t="s">
        <v>224</v>
      </c>
      <c r="G5" s="260" t="s">
        <v>4</v>
      </c>
      <c r="H5" s="55">
        <v>0.38541666666666669</v>
      </c>
      <c r="I5" s="78"/>
      <c r="J5" s="63" t="str">
        <f>IF(ISBLANK(I5)," ",VLOOKUP(I5,'Ders Dağılım'!A$2:H$862,2,0))</f>
        <v xml:space="preserve"> </v>
      </c>
      <c r="K5" s="63" t="str">
        <f>IF(ISBLANK(I5)," ",VLOOKUP(I5,'Ders Dağılım'!A$2:H$862,8,0))</f>
        <v xml:space="preserve"> </v>
      </c>
      <c r="L5" s="179"/>
    </row>
    <row r="6" spans="1:12" x14ac:dyDescent="0.2">
      <c r="A6" s="261"/>
      <c r="B6" s="56">
        <v>0.42708333333333331</v>
      </c>
      <c r="C6" s="81" t="s">
        <v>410</v>
      </c>
      <c r="D6" s="64" t="str">
        <f>IF(ISBLANK(C6)," ",VLOOKUP(C6,'Ders Dağılım'!A$2:H$862,2,0))</f>
        <v>Genel Muhasebe II</v>
      </c>
      <c r="E6" s="64" t="str">
        <f>IF(ISBLANK(C6)," ",VLOOKUP(C6,'Ders Dağılım'!A$2:H$862,8,0))</f>
        <v>Öğr. Gör. Abdulkadir ERYILMAZ</v>
      </c>
      <c r="F6" s="86" t="s">
        <v>229</v>
      </c>
      <c r="G6" s="261"/>
      <c r="H6" s="57">
        <v>0.42708333333333331</v>
      </c>
      <c r="I6" s="81"/>
      <c r="J6" s="64" t="str">
        <f>IF(ISBLANK(I6)," ",VLOOKUP(I6,'Ders Dağılım'!A$2:H$862,2,0))</f>
        <v xml:space="preserve"> </v>
      </c>
      <c r="K6" s="64" t="str">
        <f>IF(ISBLANK(I6)," ",VLOOKUP(I6,'Ders Dağılım'!A$2:H$862,8,0))</f>
        <v xml:space="preserve"> </v>
      </c>
      <c r="L6" s="180"/>
    </row>
    <row r="7" spans="1:12" x14ac:dyDescent="0.2">
      <c r="A7" s="261"/>
      <c r="B7" s="56">
        <v>0.46875</v>
      </c>
      <c r="C7" s="81" t="s">
        <v>410</v>
      </c>
      <c r="D7" s="64" t="str">
        <f>IF(ISBLANK(C7)," ",VLOOKUP(C7,'Ders Dağılım'!A$2:H$862,2,0))</f>
        <v>Genel Muhasebe II</v>
      </c>
      <c r="E7" s="64" t="str">
        <f>IF(ISBLANK(C7)," ",VLOOKUP(C7,'Ders Dağılım'!A$2:H$862,8,0))</f>
        <v>Öğr. Gör. Abdulkadir ERYILMAZ</v>
      </c>
      <c r="F7" s="86" t="s">
        <v>229</v>
      </c>
      <c r="G7" s="261"/>
      <c r="H7" s="57">
        <v>0.46875</v>
      </c>
      <c r="I7" s="81"/>
      <c r="J7" s="64" t="str">
        <f>IF(ISBLANK(I7)," ",VLOOKUP(I7,'Ders Dağılım'!A$2:H$862,2,0))</f>
        <v xml:space="preserve"> </v>
      </c>
      <c r="K7" s="64" t="str">
        <f>IF(ISBLANK(I7)," ",VLOOKUP(I7,'Ders Dağılım'!A$2:H$862,8,0))</f>
        <v xml:space="preserve"> </v>
      </c>
      <c r="L7" s="180"/>
    </row>
    <row r="8" spans="1:12" x14ac:dyDescent="0.2">
      <c r="A8" s="261"/>
      <c r="B8" s="56">
        <v>0.5</v>
      </c>
      <c r="C8" s="81"/>
      <c r="D8" s="64" t="str">
        <f>IF(ISBLANK(C8)," ",VLOOKUP(C8,'Ders Dağılım'!A$2:H$862,2,0))</f>
        <v xml:space="preserve"> </v>
      </c>
      <c r="E8" s="64" t="str">
        <f>IF(ISBLANK(C8)," ",VLOOKUP(C8,'Ders Dağılım'!A$2:H$862,8,0))</f>
        <v xml:space="preserve"> </v>
      </c>
      <c r="F8" s="86"/>
      <c r="G8" s="261"/>
      <c r="H8" s="57">
        <v>0.5</v>
      </c>
      <c r="I8" s="81"/>
      <c r="J8" s="64" t="str">
        <f>IF(ISBLANK(I8)," ",VLOOKUP(I8,'Ders Dağılım'!A$2:H$862,2,0))</f>
        <v xml:space="preserve"> </v>
      </c>
      <c r="K8" s="64" t="str">
        <f>IF(ISBLANK(I8)," ",VLOOKUP(I8,'Ders Dağılım'!A$2:H$862,8,0))</f>
        <v xml:space="preserve"> </v>
      </c>
      <c r="L8" s="180"/>
    </row>
    <row r="9" spans="1:12" x14ac:dyDescent="0.2">
      <c r="A9" s="261"/>
      <c r="B9" s="56">
        <v>0.54166666666666663</v>
      </c>
      <c r="C9" s="81" t="s">
        <v>414</v>
      </c>
      <c r="D9" s="64" t="str">
        <f>IF(ISBLANK(C9)," ",VLOOKUP(C9,'Ders Dağılım'!A$2:H$862,2,0))</f>
        <v>Ticari Matematik</v>
      </c>
      <c r="E9" s="64" t="str">
        <f>IF(ISBLANK(C9)," ",VLOOKUP(C9,'Ders Dağılım'!A$2:H$862,8,0))</f>
        <v>Doç. Dr. Evren ERGÜN</v>
      </c>
      <c r="F9" s="86" t="s">
        <v>229</v>
      </c>
      <c r="G9" s="261"/>
      <c r="H9" s="57">
        <v>0.54166666666666663</v>
      </c>
      <c r="I9" s="81"/>
      <c r="J9" s="64" t="str">
        <f>IF(ISBLANK(I9)," ",VLOOKUP(I9,'Ders Dağılım'!A$2:H$862,2,0))</f>
        <v xml:space="preserve"> </v>
      </c>
      <c r="K9" s="64" t="str">
        <f>IF(ISBLANK(I9)," ",VLOOKUP(I9,'Ders Dağılım'!A$2:H$862,8,0))</f>
        <v xml:space="preserve"> </v>
      </c>
      <c r="L9" s="180"/>
    </row>
    <row r="10" spans="1:12" x14ac:dyDescent="0.2">
      <c r="A10" s="261"/>
      <c r="B10" s="56">
        <v>0.58333333333333337</v>
      </c>
      <c r="C10" s="81" t="s">
        <v>414</v>
      </c>
      <c r="D10" s="64" t="str">
        <f>IF(ISBLANK(C10)," ",VLOOKUP(C10,'Ders Dağılım'!A$2:H$862,2,0))</f>
        <v>Ticari Matematik</v>
      </c>
      <c r="E10" s="64" t="str">
        <f>IF(ISBLANK(C10)," ",VLOOKUP(C10,'Ders Dağılım'!A$2:H$862,8,0))</f>
        <v>Doç. Dr. Evren ERGÜN</v>
      </c>
      <c r="F10" s="86" t="s">
        <v>229</v>
      </c>
      <c r="G10" s="261"/>
      <c r="H10" s="57">
        <v>0.58333333333333337</v>
      </c>
      <c r="I10" s="81"/>
      <c r="J10" s="64" t="str">
        <f>IF(ISBLANK(I10)," ",VLOOKUP(I10,'Ders Dağılım'!A$2:H$862,2,0))</f>
        <v xml:space="preserve"> </v>
      </c>
      <c r="K10" s="64" t="str">
        <f>IF(ISBLANK(I10)," ",VLOOKUP(I10,'Ders Dağılım'!A$2:H$862,8,0))</f>
        <v xml:space="preserve"> </v>
      </c>
      <c r="L10" s="180"/>
    </row>
    <row r="11" spans="1:12" x14ac:dyDescent="0.2">
      <c r="A11" s="261"/>
      <c r="B11" s="56">
        <v>0.625</v>
      </c>
      <c r="C11" s="81"/>
      <c r="D11" s="64" t="str">
        <f>IF(ISBLANK(C11)," ",VLOOKUP(C11,'Ders Dağılım'!A$2:H$862,2,0))</f>
        <v xml:space="preserve"> </v>
      </c>
      <c r="E11" s="64" t="str">
        <f>IF(ISBLANK(C11)," ",VLOOKUP(C11,'Ders Dağılım'!A$2:H$862,8,0))</f>
        <v xml:space="preserve"> </v>
      </c>
      <c r="F11" s="86"/>
      <c r="G11" s="261"/>
      <c r="H11" s="57">
        <v>0.625</v>
      </c>
      <c r="I11" s="81"/>
      <c r="J11" s="64" t="str">
        <f>IF(ISBLANK(I11)," ",VLOOKUP(I11,'Ders Dağılım'!A$2:H$862,2,0))</f>
        <v xml:space="preserve"> </v>
      </c>
      <c r="K11" s="64" t="str">
        <f>IF(ISBLANK(I11)," ",VLOOKUP(I11,'Ders Dağılım'!A$2:H$862,8,0))</f>
        <v xml:space="preserve"> </v>
      </c>
      <c r="L11" s="180"/>
    </row>
    <row r="12" spans="1:12" ht="12" thickBot="1" x14ac:dyDescent="0.25">
      <c r="A12" s="266"/>
      <c r="B12" s="60">
        <v>0.66666666666666663</v>
      </c>
      <c r="C12" s="84"/>
      <c r="D12" s="65" t="str">
        <f>IF(ISBLANK(C12)," ",VLOOKUP(C12,'Ders Dağılım'!A$2:H$862,2,0))</f>
        <v xml:space="preserve"> </v>
      </c>
      <c r="E12" s="65" t="str">
        <f>IF(ISBLANK(C12)," ",VLOOKUP(C12,'Ders Dağılım'!A$2:H$862,8,0))</f>
        <v xml:space="preserve"> </v>
      </c>
      <c r="F12" s="87"/>
      <c r="G12" s="266"/>
      <c r="H12" s="61">
        <v>0.66666666666666663</v>
      </c>
      <c r="I12" s="84"/>
      <c r="J12" s="65" t="str">
        <f>IF(ISBLANK(I12)," ",VLOOKUP(I12,'Ders Dağılım'!A$2:H$862,2,0))</f>
        <v xml:space="preserve"> </v>
      </c>
      <c r="K12" s="65" t="str">
        <f>IF(ISBLANK(I12)," ",VLOOKUP(I12,'Ders Dağılım'!A$2:H$862,8,0))</f>
        <v xml:space="preserve"> </v>
      </c>
      <c r="L12" s="181"/>
    </row>
    <row r="13" spans="1:12" ht="12" customHeight="1" x14ac:dyDescent="0.2">
      <c r="A13" s="260" t="s">
        <v>5</v>
      </c>
      <c r="B13" s="54">
        <v>0.38541666666666669</v>
      </c>
      <c r="C13" s="81" t="s">
        <v>419</v>
      </c>
      <c r="D13" s="63" t="str">
        <f>IF(ISBLANK(C13)," ",VLOOKUP(C13,'Ders Dağılım'!A$2:H$862,2,0))</f>
        <v>Sigortacılık Branşları ve Teknikleri</v>
      </c>
      <c r="E13" s="63" t="str">
        <f>IF(ISBLANK(C13)," ",VLOOKUP(C13,'Ders Dağılım'!A$2:H$862,8,0))</f>
        <v>Öğr. Gör. Elif ATAMAN ERDOĞDU</v>
      </c>
      <c r="F13" s="86" t="s">
        <v>229</v>
      </c>
      <c r="G13" s="260" t="s">
        <v>5</v>
      </c>
      <c r="H13" s="55">
        <v>0.38541666666666669</v>
      </c>
      <c r="I13" s="78" t="s">
        <v>433</v>
      </c>
      <c r="J13" s="63" t="str">
        <f>IF(ISBLANK(I13)," ",VLOOKUP(I13,'Ders Dağılım'!A$2:H$862,2,0))</f>
        <v>Mesleki Yazışmalar ve Hızlı Yaz.Tek.</v>
      </c>
      <c r="K13" s="63" t="str">
        <f>IF(ISBLANK(I13)," ",VLOOKUP(I13,'Ders Dağılım'!A$2:H$862,8,0))</f>
        <v>Öğr. Gör. Serkan VARAN</v>
      </c>
      <c r="L13" s="64" t="s">
        <v>225</v>
      </c>
    </row>
    <row r="14" spans="1:12" x14ac:dyDescent="0.2">
      <c r="A14" s="261"/>
      <c r="B14" s="56">
        <v>0.42708333333333331</v>
      </c>
      <c r="C14" s="81" t="s">
        <v>419</v>
      </c>
      <c r="D14" s="64" t="str">
        <f>IF(ISBLANK(C14)," ",VLOOKUP(C14,'Ders Dağılım'!A$2:H$862,2,0))</f>
        <v>Sigortacılık Branşları ve Teknikleri</v>
      </c>
      <c r="E14" s="64" t="str">
        <f>IF(ISBLANK(C14)," ",VLOOKUP(C14,'Ders Dağılım'!A$2:H$862,8,0))</f>
        <v>Öğr. Gör. Elif ATAMAN ERDOĞDU</v>
      </c>
      <c r="F14" s="86" t="s">
        <v>229</v>
      </c>
      <c r="G14" s="261"/>
      <c r="H14" s="57">
        <v>0.42708333333333331</v>
      </c>
      <c r="I14" s="81" t="s">
        <v>433</v>
      </c>
      <c r="J14" s="64" t="str">
        <f>IF(ISBLANK(I14)," ",VLOOKUP(I14,'Ders Dağılım'!A$2:H$862,2,0))</f>
        <v>Mesleki Yazışmalar ve Hızlı Yaz.Tek.</v>
      </c>
      <c r="K14" s="64" t="str">
        <f>IF(ISBLANK(I14)," ",VLOOKUP(I14,'Ders Dağılım'!A$2:H$862,8,0))</f>
        <v>Öğr. Gör. Serkan VARAN</v>
      </c>
      <c r="L14" s="64" t="s">
        <v>225</v>
      </c>
    </row>
    <row r="15" spans="1:12" x14ac:dyDescent="0.2">
      <c r="A15" s="261"/>
      <c r="B15" s="56">
        <v>0.46875</v>
      </c>
      <c r="C15" s="81" t="s">
        <v>419</v>
      </c>
      <c r="D15" s="64" t="str">
        <f>IF(ISBLANK(C15)," ",VLOOKUP(C15,'Ders Dağılım'!A$2:H$862,2,0))</f>
        <v>Sigortacılık Branşları ve Teknikleri</v>
      </c>
      <c r="E15" s="64" t="str">
        <f>IF(ISBLANK(C15)," ",VLOOKUP(C15,'Ders Dağılım'!A$2:H$862,8,0))</f>
        <v>Öğr. Gör. Elif ATAMAN ERDOĞDU</v>
      </c>
      <c r="F15" s="86" t="s">
        <v>229</v>
      </c>
      <c r="G15" s="261"/>
      <c r="H15" s="57">
        <v>0.46875</v>
      </c>
      <c r="I15" s="81" t="s">
        <v>433</v>
      </c>
      <c r="J15" s="64" t="str">
        <f>IF(ISBLANK(I15)," ",VLOOKUP(I15,'Ders Dağılım'!A$2:H$862,2,0))</f>
        <v>Mesleki Yazışmalar ve Hızlı Yaz.Tek.</v>
      </c>
      <c r="K15" s="64" t="str">
        <f>IF(ISBLANK(I15)," ",VLOOKUP(I15,'Ders Dağılım'!A$2:H$862,8,0))</f>
        <v>Öğr. Gör. Serkan VARAN</v>
      </c>
      <c r="L15" s="64" t="s">
        <v>225</v>
      </c>
    </row>
    <row r="16" spans="1:12" x14ac:dyDescent="0.2">
      <c r="A16" s="261"/>
      <c r="B16" s="56">
        <v>0.5</v>
      </c>
      <c r="C16" s="81"/>
      <c r="D16" s="64" t="str">
        <f>IF(ISBLANK(C16)," ",VLOOKUP(C16,'Ders Dağılım'!A$2:H$862,2,0))</f>
        <v xml:space="preserve"> </v>
      </c>
      <c r="E16" s="64" t="str">
        <f>IF(ISBLANK(C16)," ",VLOOKUP(C16,'Ders Dağılım'!A$2:H$862,8,0))</f>
        <v xml:space="preserve"> </v>
      </c>
      <c r="F16" s="86"/>
      <c r="G16" s="261"/>
      <c r="H16" s="57">
        <v>0.5</v>
      </c>
      <c r="I16" s="81"/>
      <c r="J16" s="64" t="str">
        <f>IF(ISBLANK(I16)," ",VLOOKUP(I16,'Ders Dağılım'!A$2:H$862,2,0))</f>
        <v xml:space="preserve"> </v>
      </c>
      <c r="K16" s="64" t="str">
        <f>IF(ISBLANK(I16)," ",VLOOKUP(I16,'Ders Dağılım'!A$2:H$862,8,0))</f>
        <v xml:space="preserve"> </v>
      </c>
      <c r="L16" s="64"/>
    </row>
    <row r="17" spans="1:12" x14ac:dyDescent="0.2">
      <c r="A17" s="261"/>
      <c r="B17" s="56">
        <v>0.54166666666666663</v>
      </c>
      <c r="C17" s="81" t="s">
        <v>410</v>
      </c>
      <c r="D17" s="64" t="str">
        <f>IF(ISBLANK(C17)," ",VLOOKUP(C17,'Ders Dağılım'!A$2:H$862,2,0))</f>
        <v>Genel Muhasebe II</v>
      </c>
      <c r="E17" s="64" t="str">
        <f>IF(ISBLANK(C17)," ",VLOOKUP(C17,'Ders Dağılım'!A$2:H$862,8,0))</f>
        <v>Öğr. Gör. Abdulkadir ERYILMAZ</v>
      </c>
      <c r="F17" s="86" t="s">
        <v>229</v>
      </c>
      <c r="G17" s="261"/>
      <c r="H17" s="57">
        <v>0.54166666666666663</v>
      </c>
      <c r="I17" s="81" t="s">
        <v>490</v>
      </c>
      <c r="J17" s="64" t="str">
        <f>IF(ISBLANK(I17)," ",VLOOKUP(I17,'Ders Dağılım'!A$2:H$862,2,0))</f>
        <v>ARAŞTIRMA YÖNTEM VE TEKNİKLERİ</v>
      </c>
      <c r="K17" s="64" t="str">
        <f>IF(ISBLANK(I17)," ",VLOOKUP(I17,'Ders Dağılım'!A$2:H$862,8,0))</f>
        <v>Öğr. Gör. Dr. Azize Zehra ÇELENLİ BAŞARAN</v>
      </c>
      <c r="L17" s="64" t="s">
        <v>221</v>
      </c>
    </row>
    <row r="18" spans="1:12" x14ac:dyDescent="0.2">
      <c r="A18" s="261"/>
      <c r="B18" s="56">
        <v>0.58333333333333337</v>
      </c>
      <c r="C18" s="81" t="s">
        <v>410</v>
      </c>
      <c r="D18" s="64" t="str">
        <f>IF(ISBLANK(C18)," ",VLOOKUP(C18,'Ders Dağılım'!A$2:H$862,2,0))</f>
        <v>Genel Muhasebe II</v>
      </c>
      <c r="E18" s="64" t="str">
        <f>IF(ISBLANK(C18)," ",VLOOKUP(C18,'Ders Dağılım'!A$2:H$862,8,0))</f>
        <v>Öğr. Gör. Abdulkadir ERYILMAZ</v>
      </c>
      <c r="F18" s="86" t="s">
        <v>229</v>
      </c>
      <c r="G18" s="261"/>
      <c r="H18" s="57">
        <v>0.58333333333333337</v>
      </c>
      <c r="I18" s="81" t="s">
        <v>490</v>
      </c>
      <c r="J18" s="64" t="str">
        <f>IF(ISBLANK(I18)," ",VLOOKUP(I18,'Ders Dağılım'!A$2:H$862,2,0))</f>
        <v>ARAŞTIRMA YÖNTEM VE TEKNİKLERİ</v>
      </c>
      <c r="K18" s="64" t="str">
        <f>IF(ISBLANK(I18)," ",VLOOKUP(I18,'Ders Dağılım'!A$2:H$862,8,0))</f>
        <v>Öğr. Gör. Dr. Azize Zehra ÇELENLİ BAŞARAN</v>
      </c>
      <c r="L18" s="64" t="s">
        <v>221</v>
      </c>
    </row>
    <row r="19" spans="1:12" x14ac:dyDescent="0.2">
      <c r="A19" s="261"/>
      <c r="B19" s="56">
        <v>0.625</v>
      </c>
      <c r="C19" s="81" t="s">
        <v>417</v>
      </c>
      <c r="D19" s="64" t="str">
        <f>IF(ISBLANK(C19)," ",VLOOKUP(C19,'Ders Dağılım'!A$2:H$862,2,0))</f>
        <v>İş ve Sosyal Güvenlik Hukuku</v>
      </c>
      <c r="E19" s="64" t="str">
        <f>IF(ISBLANK(C19)," ",VLOOKUP(C19,'Ders Dağılım'!A$2:H$862,8,0))</f>
        <v>Öğr. Gör. Dr. M. Selçuk ÖZKAN</v>
      </c>
      <c r="F19" s="86" t="s">
        <v>229</v>
      </c>
      <c r="G19" s="261"/>
      <c r="H19" s="57">
        <v>0.625</v>
      </c>
      <c r="I19" s="81" t="s">
        <v>488</v>
      </c>
      <c r="J19" s="64" t="str">
        <f>IF(ISBLANK(I19)," ",VLOOKUP(I19,'Ders Dağılım'!A$2:H$862,2,0))</f>
        <v>Mesleki Yazılımlar</v>
      </c>
      <c r="K19" s="64" t="str">
        <f>IF(ISBLANK(I19)," ",VLOOKUP(I19,'Ders Dağılım'!A$2:H$862,8,0))</f>
        <v>Öğr. Gör. Abdulkadir ERYILMAZ</v>
      </c>
      <c r="L19" s="64" t="s">
        <v>506</v>
      </c>
    </row>
    <row r="20" spans="1:12" ht="12" thickBot="1" x14ac:dyDescent="0.25">
      <c r="A20" s="266"/>
      <c r="B20" s="60">
        <v>0.66666666666666663</v>
      </c>
      <c r="C20" s="84" t="s">
        <v>417</v>
      </c>
      <c r="D20" s="65" t="str">
        <f>IF(ISBLANK(C20)," ",VLOOKUP(C20,'Ders Dağılım'!A$2:H$862,2,0))</f>
        <v>İş ve Sosyal Güvenlik Hukuku</v>
      </c>
      <c r="E20" s="65" t="str">
        <f>IF(ISBLANK(C20)," ",VLOOKUP(C20,'Ders Dağılım'!A$2:H$862,8,0))</f>
        <v>Öğr. Gör. Dr. M. Selçuk ÖZKAN</v>
      </c>
      <c r="F20" s="87" t="s">
        <v>229</v>
      </c>
      <c r="G20" s="266"/>
      <c r="H20" s="61">
        <v>0.66666666666666663</v>
      </c>
      <c r="I20" s="81" t="s">
        <v>488</v>
      </c>
      <c r="J20" s="64" t="str">
        <f>IF(ISBLANK(I20)," ",VLOOKUP(I20,'Ders Dağılım'!A$2:H$862,2,0))</f>
        <v>Mesleki Yazılımlar</v>
      </c>
      <c r="K20" s="64" t="str">
        <f>IF(ISBLANK(I20)," ",VLOOKUP(I20,'Ders Dağılım'!A$2:H$862,8,0))</f>
        <v>Öğr. Gör. Abdulkadir ERYILMAZ</v>
      </c>
      <c r="L20" s="64" t="s">
        <v>506</v>
      </c>
    </row>
    <row r="21" spans="1:12" ht="12" customHeight="1" x14ac:dyDescent="0.2">
      <c r="A21" s="260" t="s">
        <v>6</v>
      </c>
      <c r="B21" s="54">
        <v>0.38541666666666669</v>
      </c>
      <c r="C21" s="78" t="s">
        <v>415</v>
      </c>
      <c r="D21" s="63" t="str">
        <f>IF(ISBLANK(C21)," ",VLOOKUP(C21,'Ders Dağılım'!A$2:H$862,2,0))</f>
        <v>Finansal Piyasalar ve Yat.Araçları</v>
      </c>
      <c r="E21" s="63" t="str">
        <f>IF(ISBLANK(C21)," ",VLOOKUP(C21,'Ders Dağılım'!A$2:H$862,8,0))</f>
        <v>Öğr. Gör. Dr. Azize Zehra ÇELENLİ BAŞARAN</v>
      </c>
      <c r="F21" s="86" t="s">
        <v>229</v>
      </c>
      <c r="G21" s="260" t="s">
        <v>6</v>
      </c>
      <c r="H21" s="55">
        <v>0.38541666666666669</v>
      </c>
      <c r="I21" s="219"/>
      <c r="J21" s="63" t="str">
        <f>IF(ISBLANK(I21)," ",VLOOKUP(I21,'Ders Dağılım'!A$2:H$862,2,0))</f>
        <v xml:space="preserve"> </v>
      </c>
      <c r="K21" s="63" t="str">
        <f>IF(ISBLANK(I21)," ",VLOOKUP(I21,'Ders Dağılım'!A$2:H$862,8,0))</f>
        <v xml:space="preserve"> </v>
      </c>
      <c r="L21" s="64"/>
    </row>
    <row r="22" spans="1:12" x14ac:dyDescent="0.2">
      <c r="A22" s="261"/>
      <c r="B22" s="56">
        <v>0.42708333333333331</v>
      </c>
      <c r="C22" s="81" t="s">
        <v>415</v>
      </c>
      <c r="D22" s="64" t="str">
        <f>IF(ISBLANK(C22)," ",VLOOKUP(C22,'Ders Dağılım'!A$2:H$862,2,0))</f>
        <v>Finansal Piyasalar ve Yat.Araçları</v>
      </c>
      <c r="E22" s="64" t="str">
        <f>IF(ISBLANK(C22)," ",VLOOKUP(C22,'Ders Dağılım'!A$2:H$862,8,0))</f>
        <v>Öğr. Gör. Dr. Azize Zehra ÇELENLİ BAŞARAN</v>
      </c>
      <c r="F22" s="86" t="s">
        <v>229</v>
      </c>
      <c r="G22" s="261"/>
      <c r="H22" s="57">
        <v>0.42708333333333331</v>
      </c>
      <c r="I22" s="81" t="s">
        <v>429</v>
      </c>
      <c r="J22" s="64" t="str">
        <f>IF(ISBLANK(I22)," ",VLOOKUP(I22,'Ders Dağılım'!A$2:H$862,2,0))</f>
        <v>Temel Eksperlik Bilgileri</v>
      </c>
      <c r="K22" s="64" t="str">
        <f>IF(ISBLANK(I22)," ",VLOOKUP(I22,'Ders Dağılım'!A$2:H$862,8,0))</f>
        <v>Öğr. Gör. Abdulkadir ERYILMAZ</v>
      </c>
      <c r="L22" s="64" t="s">
        <v>226</v>
      </c>
    </row>
    <row r="23" spans="1:12" x14ac:dyDescent="0.2">
      <c r="A23" s="261"/>
      <c r="B23" s="56">
        <v>0.46875</v>
      </c>
      <c r="C23" s="81" t="s">
        <v>415</v>
      </c>
      <c r="D23" s="64" t="str">
        <f>IF(ISBLANK(C23)," ",VLOOKUP(C23,'Ders Dağılım'!A$2:H$862,2,0))</f>
        <v>Finansal Piyasalar ve Yat.Araçları</v>
      </c>
      <c r="E23" s="64" t="str">
        <f>IF(ISBLANK(C23)," ",VLOOKUP(C23,'Ders Dağılım'!A$2:H$862,8,0))</f>
        <v>Öğr. Gör. Dr. Azize Zehra ÇELENLİ BAŞARAN</v>
      </c>
      <c r="F23" s="86" t="s">
        <v>229</v>
      </c>
      <c r="G23" s="261"/>
      <c r="H23" s="57">
        <v>0.46875</v>
      </c>
      <c r="I23" s="81" t="s">
        <v>429</v>
      </c>
      <c r="J23" s="64" t="str">
        <f>IF(ISBLANK(I23)," ",VLOOKUP(I23,'Ders Dağılım'!A$2:H$862,2,0))</f>
        <v>Temel Eksperlik Bilgileri</v>
      </c>
      <c r="K23" s="64" t="str">
        <f>IF(ISBLANK(I23)," ",VLOOKUP(I23,'Ders Dağılım'!A$2:H$862,8,0))</f>
        <v>Öğr. Gör. Abdulkadir ERYILMAZ</v>
      </c>
      <c r="L23" s="64" t="s">
        <v>226</v>
      </c>
    </row>
    <row r="24" spans="1:12" x14ac:dyDescent="0.2">
      <c r="A24" s="261"/>
      <c r="B24" s="56">
        <v>0.5</v>
      </c>
      <c r="C24" s="81"/>
      <c r="D24" s="64" t="str">
        <f>IF(ISBLANK(C24)," ",VLOOKUP(C24,'Ders Dağılım'!A$2:H$862,2,0))</f>
        <v xml:space="preserve"> </v>
      </c>
      <c r="E24" s="64" t="str">
        <f>IF(ISBLANK(C24)," ",VLOOKUP(C24,'Ders Dağılım'!A$2:H$862,8,0))</f>
        <v xml:space="preserve"> </v>
      </c>
      <c r="F24" s="155"/>
      <c r="G24" s="261"/>
      <c r="H24" s="57">
        <v>0.5</v>
      </c>
      <c r="I24" s="81"/>
      <c r="J24" s="64" t="str">
        <f>IF(ISBLANK(I24)," ",VLOOKUP(I24,'Ders Dağılım'!A$2:H$862,2,0))</f>
        <v xml:space="preserve"> </v>
      </c>
      <c r="K24" s="64" t="str">
        <f>IF(ISBLANK(I24)," ",VLOOKUP(I24,'Ders Dağılım'!A$2:H$862,8,0))</f>
        <v xml:space="preserve"> </v>
      </c>
      <c r="L24" s="64"/>
    </row>
    <row r="25" spans="1:12" x14ac:dyDescent="0.2">
      <c r="A25" s="261"/>
      <c r="B25" s="56">
        <v>0.54166666666666663</v>
      </c>
      <c r="C25" s="81"/>
      <c r="D25" s="64" t="str">
        <f>IF(ISBLANK(C25)," ",VLOOKUP(C25,'Ders Dağılım'!A$2:H$862,2,0))</f>
        <v xml:space="preserve"> </v>
      </c>
      <c r="E25" s="64" t="str">
        <f>IF(ISBLANK(C25)," ",VLOOKUP(C25,'Ders Dağılım'!A$2:H$862,8,0))</f>
        <v xml:space="preserve"> </v>
      </c>
      <c r="F25" s="86"/>
      <c r="G25" s="261"/>
      <c r="H25" s="57">
        <v>0.54166666666666663</v>
      </c>
      <c r="I25" s="81"/>
      <c r="J25" s="64" t="str">
        <f>IF(ISBLANK(I25)," ",VLOOKUP(I25,'Ders Dağılım'!A$2:H$862,2,0))</f>
        <v xml:space="preserve"> </v>
      </c>
      <c r="K25" s="64" t="str">
        <f>IF(ISBLANK(I25)," ",VLOOKUP(I25,'Ders Dağılım'!A$2:H$862,8,0))</f>
        <v xml:space="preserve"> </v>
      </c>
      <c r="L25" s="64"/>
    </row>
    <row r="26" spans="1:12" x14ac:dyDescent="0.2">
      <c r="A26" s="261"/>
      <c r="B26" s="56">
        <v>0.58333333333333337</v>
      </c>
      <c r="C26" s="81"/>
      <c r="D26" s="64" t="str">
        <f>IF(ISBLANK(C26)," ",VLOOKUP(C26,'Ders Dağılım'!A$2:H$862,2,0))</f>
        <v xml:space="preserve"> </v>
      </c>
      <c r="E26" s="64" t="str">
        <f>IF(ISBLANK(C26)," ",VLOOKUP(C26,'Ders Dağılım'!A$2:H$862,8,0))</f>
        <v xml:space="preserve"> </v>
      </c>
      <c r="F26" s="86"/>
      <c r="G26" s="261"/>
      <c r="H26" s="57">
        <v>0.58333333333333337</v>
      </c>
      <c r="I26" s="81"/>
      <c r="J26" s="64" t="str">
        <f>IF(ISBLANK(I26)," ",VLOOKUP(I26,'Ders Dağılım'!A$2:H$862,2,0))</f>
        <v xml:space="preserve"> </v>
      </c>
      <c r="K26" s="64" t="str">
        <f>IF(ISBLANK(I26)," ",VLOOKUP(I26,'Ders Dağılım'!A$2:H$862,8,0))</f>
        <v xml:space="preserve"> </v>
      </c>
      <c r="L26" s="64"/>
    </row>
    <row r="27" spans="1:12" x14ac:dyDescent="0.2">
      <c r="A27" s="261"/>
      <c r="B27" s="56">
        <v>0.625</v>
      </c>
      <c r="C27" s="81"/>
      <c r="D27" s="64" t="str">
        <f>IF(ISBLANK(C27)," ",VLOOKUP(C27,'Ders Dağılım'!A$2:H$862,2,0))</f>
        <v xml:space="preserve"> </v>
      </c>
      <c r="E27" s="64" t="str">
        <f>IF(ISBLANK(C27)," ",VLOOKUP(C27,'Ders Dağılım'!A$2:H$862,8,0))</f>
        <v xml:space="preserve"> </v>
      </c>
      <c r="F27" s="86"/>
      <c r="G27" s="261"/>
      <c r="H27" s="57">
        <v>0.625</v>
      </c>
      <c r="I27" s="81"/>
      <c r="J27" s="64" t="str">
        <f>IF(ISBLANK(I27)," ",VLOOKUP(I27,'Ders Dağılım'!A$2:H$862,2,0))</f>
        <v xml:space="preserve"> </v>
      </c>
      <c r="K27" s="64" t="str">
        <f>IF(ISBLANK(I27)," ",VLOOKUP(I27,'Ders Dağılım'!A$2:H$862,8,0))</f>
        <v xml:space="preserve"> </v>
      </c>
      <c r="L27" s="64"/>
    </row>
    <row r="28" spans="1:12" ht="12" thickBot="1" x14ac:dyDescent="0.25">
      <c r="A28" s="266"/>
      <c r="B28" s="60">
        <v>0.66666666666666663</v>
      </c>
      <c r="C28" s="84"/>
      <c r="D28" s="65" t="str">
        <f>IF(ISBLANK(C28)," ",VLOOKUP(C28,'Ders Dağılım'!A$2:H$862,2,0))</f>
        <v xml:space="preserve"> </v>
      </c>
      <c r="E28" s="65" t="str">
        <f>IF(ISBLANK(C28)," ",VLOOKUP(C28,'Ders Dağılım'!A$2:H$862,8,0))</f>
        <v xml:space="preserve"> </v>
      </c>
      <c r="F28" s="87"/>
      <c r="G28" s="266"/>
      <c r="H28" s="61">
        <v>0.66666666666666663</v>
      </c>
      <c r="I28" s="88"/>
      <c r="J28" s="65" t="str">
        <f>IF(ISBLANK(I28)," ",VLOOKUP(I28,'Ders Dağılım'!A$2:H$862,2,0))</f>
        <v xml:space="preserve"> </v>
      </c>
      <c r="K28" s="65" t="str">
        <f>IF(ISBLANK(I28)," ",VLOOKUP(I28,'Ders Dağılım'!A$2:H$862,8,0))</f>
        <v xml:space="preserve"> </v>
      </c>
      <c r="L28" s="64"/>
    </row>
    <row r="29" spans="1:12" ht="12" customHeight="1" x14ac:dyDescent="0.2">
      <c r="A29" s="260" t="s">
        <v>7</v>
      </c>
      <c r="B29" s="54">
        <v>0.38541666666666669</v>
      </c>
      <c r="C29" s="78" t="s">
        <v>412</v>
      </c>
      <c r="D29" s="63" t="str">
        <f>IF(ISBLANK(C29)," ",VLOOKUP(C29,'Ders Dağılım'!A$2:H$862,2,0))</f>
        <v>Finansal Yönetim</v>
      </c>
      <c r="E29" s="63" t="str">
        <f>IF(ISBLANK(C29)," ",VLOOKUP(C29,'Ders Dağılım'!A$2:H$862,8,0))</f>
        <v>Öğr. Gör. Tunahan BİLGİN</v>
      </c>
      <c r="F29" s="85" t="s">
        <v>224</v>
      </c>
      <c r="G29" s="260" t="s">
        <v>7</v>
      </c>
      <c r="H29" s="55">
        <v>0.38541666666666669</v>
      </c>
      <c r="I29" s="81" t="s">
        <v>427</v>
      </c>
      <c r="J29" s="63" t="str">
        <f>IF(ISBLANK(I29)," ",VLOOKUP(I29,'Ders Dağılım'!A$2:H$862,2,0))</f>
        <v>Poliçe Üretim ve Sunum Teknikleri</v>
      </c>
      <c r="K29" s="63" t="str">
        <f>IF(ISBLANK(I29)," ",VLOOKUP(I29,'Ders Dağılım'!A$2:H$862,8,0))</f>
        <v>Öğr. Gör. SEVAL ŞENGEZER</v>
      </c>
      <c r="L29" s="64" t="s">
        <v>219</v>
      </c>
    </row>
    <row r="30" spans="1:12" x14ac:dyDescent="0.2">
      <c r="A30" s="261"/>
      <c r="B30" s="56">
        <v>0.42708333333333331</v>
      </c>
      <c r="C30" s="81" t="s">
        <v>412</v>
      </c>
      <c r="D30" s="64" t="str">
        <f>IF(ISBLANK(C30)," ",VLOOKUP(C30,'Ders Dağılım'!A$2:H$862,2,0))</f>
        <v>Finansal Yönetim</v>
      </c>
      <c r="E30" s="64" t="str">
        <f>IF(ISBLANK(C30)," ",VLOOKUP(C30,'Ders Dağılım'!A$2:H$862,8,0))</f>
        <v>Öğr. Gör. Tunahan BİLGİN</v>
      </c>
      <c r="F30" s="86" t="s">
        <v>224</v>
      </c>
      <c r="G30" s="261"/>
      <c r="H30" s="57">
        <v>0.42708333333333331</v>
      </c>
      <c r="I30" s="81" t="s">
        <v>427</v>
      </c>
      <c r="J30" s="64" t="str">
        <f>IF(ISBLANK(I30)," ",VLOOKUP(I30,'Ders Dağılım'!A$2:H$862,2,0))</f>
        <v>Poliçe Üretim ve Sunum Teknikleri</v>
      </c>
      <c r="K30" s="64" t="str">
        <f>IF(ISBLANK(I30)," ",VLOOKUP(I30,'Ders Dağılım'!A$2:H$862,8,0))</f>
        <v>Öğr. Gör. SEVAL ŞENGEZER</v>
      </c>
      <c r="L30" s="64" t="s">
        <v>219</v>
      </c>
    </row>
    <row r="31" spans="1:12" x14ac:dyDescent="0.2">
      <c r="A31" s="261"/>
      <c r="B31" s="56">
        <v>0.46875</v>
      </c>
      <c r="C31" s="81" t="s">
        <v>412</v>
      </c>
      <c r="D31" s="64" t="str">
        <f>IF(ISBLANK(C31)," ",VLOOKUP(C31,'Ders Dağılım'!A$2:H$862,2,0))</f>
        <v>Finansal Yönetim</v>
      </c>
      <c r="E31" s="64" t="str">
        <f>IF(ISBLANK(C31)," ",VLOOKUP(C31,'Ders Dağılım'!A$2:H$862,8,0))</f>
        <v>Öğr. Gör. Tunahan BİLGİN</v>
      </c>
      <c r="F31" s="86" t="s">
        <v>224</v>
      </c>
      <c r="G31" s="261"/>
      <c r="H31" s="57">
        <v>0.46875</v>
      </c>
      <c r="I31" s="81" t="s">
        <v>427</v>
      </c>
      <c r="J31" s="64" t="str">
        <f>IF(ISBLANK(I31)," ",VLOOKUP(I31,'Ders Dağılım'!A$2:H$862,2,0))</f>
        <v>Poliçe Üretim ve Sunum Teknikleri</v>
      </c>
      <c r="K31" s="64" t="str">
        <f>IF(ISBLANK(I31)," ",VLOOKUP(I31,'Ders Dağılım'!A$2:H$862,8,0))</f>
        <v>Öğr. Gör. SEVAL ŞENGEZER</v>
      </c>
      <c r="L31" s="64" t="s">
        <v>219</v>
      </c>
    </row>
    <row r="32" spans="1:12" x14ac:dyDescent="0.2">
      <c r="A32" s="261"/>
      <c r="B32" s="56">
        <v>0.5</v>
      </c>
      <c r="C32" s="81"/>
      <c r="D32" s="64" t="str">
        <f>IF(ISBLANK(C32)," ",VLOOKUP(C32,'Ders Dağılım'!A$2:H$862,2,0))</f>
        <v xml:space="preserve"> </v>
      </c>
      <c r="E32" s="64" t="str">
        <f>IF(ISBLANK(C32)," ",VLOOKUP(C32,'Ders Dağılım'!A$2:H$862,8,0))</f>
        <v xml:space="preserve"> </v>
      </c>
      <c r="F32" s="86"/>
      <c r="G32" s="261"/>
      <c r="H32" s="57">
        <v>0.5</v>
      </c>
      <c r="I32" s="81"/>
      <c r="J32" s="64" t="str">
        <f>IF(ISBLANK(I32)," ",VLOOKUP(I32,'Ders Dağılım'!A$2:H$862,2,0))</f>
        <v xml:space="preserve"> </v>
      </c>
      <c r="K32" s="64" t="str">
        <f>IF(ISBLANK(I32)," ",VLOOKUP(I32,'Ders Dağılım'!A$2:H$862,8,0))</f>
        <v xml:space="preserve"> </v>
      </c>
      <c r="L32" s="64"/>
    </row>
    <row r="33" spans="1:12" x14ac:dyDescent="0.2">
      <c r="A33" s="261"/>
      <c r="B33" s="56">
        <v>0.54166666666666663</v>
      </c>
      <c r="C33" s="81" t="s">
        <v>411</v>
      </c>
      <c r="D33" s="64" t="str">
        <f>IF(ISBLANK(C33)," ",VLOOKUP(C33,'Ders Dağılım'!A$2:H$862,2,0))</f>
        <v>İstatistik</v>
      </c>
      <c r="E33" s="64" t="str">
        <f>IF(ISBLANK(C33)," ",VLOOKUP(C33,'Ders Dağılım'!A$2:H$862,8,0))</f>
        <v>Öğr. Gör. Dr. Azize Zehra ÇELENLİ BAŞARAN</v>
      </c>
      <c r="F33" s="86" t="s">
        <v>229</v>
      </c>
      <c r="G33" s="261"/>
      <c r="H33" s="57">
        <v>0.54166666666666663</v>
      </c>
      <c r="I33" s="81" t="s">
        <v>491</v>
      </c>
      <c r="J33" s="64" t="str">
        <f>IF(ISBLANK(I33)," ",VLOOKUP(I33,'Ders Dağılım'!A$2:H$862,2,0))</f>
        <v>Vadeli Piyasa İşlemleri</v>
      </c>
      <c r="K33" s="64" t="str">
        <f>IF(ISBLANK(I33)," ",VLOOKUP(I33,'Ders Dağılım'!A$2:H$862,8,0))</f>
        <v>Öğr. Gör. Elif ATAMAN ERDOĞDU</v>
      </c>
      <c r="L33" s="64" t="s">
        <v>226</v>
      </c>
    </row>
    <row r="34" spans="1:12" x14ac:dyDescent="0.2">
      <c r="A34" s="261"/>
      <c r="B34" s="56">
        <v>0.58333333333333337</v>
      </c>
      <c r="C34" s="81" t="s">
        <v>411</v>
      </c>
      <c r="D34" s="64" t="str">
        <f>IF(ISBLANK(C34)," ",VLOOKUP(C34,'Ders Dağılım'!A$2:H$862,2,0))</f>
        <v>İstatistik</v>
      </c>
      <c r="E34" s="64" t="str">
        <f>IF(ISBLANK(C34)," ",VLOOKUP(C34,'Ders Dağılım'!A$2:H$862,8,0))</f>
        <v>Öğr. Gör. Dr. Azize Zehra ÇELENLİ BAŞARAN</v>
      </c>
      <c r="F34" s="86" t="s">
        <v>229</v>
      </c>
      <c r="G34" s="261"/>
      <c r="H34" s="57">
        <v>0.58333333333333337</v>
      </c>
      <c r="I34" s="81" t="s">
        <v>491</v>
      </c>
      <c r="J34" s="64" t="str">
        <f>IF(ISBLANK(I34)," ",VLOOKUP(I34,'Ders Dağılım'!A$2:H$862,2,0))</f>
        <v>Vadeli Piyasa İşlemleri</v>
      </c>
      <c r="K34" s="64" t="str">
        <f>IF(ISBLANK(I34)," ",VLOOKUP(I34,'Ders Dağılım'!A$2:H$862,8,0))</f>
        <v>Öğr. Gör. Elif ATAMAN ERDOĞDU</v>
      </c>
      <c r="L34" s="64" t="s">
        <v>226</v>
      </c>
    </row>
    <row r="35" spans="1:12" x14ac:dyDescent="0.2">
      <c r="A35" s="261"/>
      <c r="B35" s="56">
        <v>0.625</v>
      </c>
      <c r="C35" s="81" t="s">
        <v>418</v>
      </c>
      <c r="D35" s="64" t="str">
        <f>IF(ISBLANK(C35)," ",VLOOKUP(C35,'Ders Dağılım'!A$2:H$862,2,0))</f>
        <v>İletişim ve İkna</v>
      </c>
      <c r="E35" s="64" t="str">
        <f>IF(ISBLANK(C35)," ",VLOOKUP(C35,'Ders Dağılım'!A$2:H$862,8,0))</f>
        <v>Öğr. Gör. Elif ATAMAN ERDOĞDU</v>
      </c>
      <c r="F35" s="86" t="s">
        <v>229</v>
      </c>
      <c r="G35" s="261"/>
      <c r="H35" s="57">
        <v>0.625</v>
      </c>
      <c r="I35" s="81"/>
      <c r="J35" s="64" t="str">
        <f>IF(ISBLANK(I35)," ",VLOOKUP(I35,'Ders Dağılım'!A$2:H$862,2,0))</f>
        <v xml:space="preserve"> </v>
      </c>
      <c r="K35" s="64" t="str">
        <f>IF(ISBLANK(I35)," ",VLOOKUP(I35,'Ders Dağılım'!A$2:H$862,8,0))</f>
        <v xml:space="preserve"> </v>
      </c>
      <c r="L35" s="64"/>
    </row>
    <row r="36" spans="1:12" ht="12" thickBot="1" x14ac:dyDescent="0.25">
      <c r="A36" s="266"/>
      <c r="B36" s="60">
        <v>0.66666666666666663</v>
      </c>
      <c r="C36" s="84" t="s">
        <v>418</v>
      </c>
      <c r="D36" s="65" t="str">
        <f>IF(ISBLANK(C36)," ",VLOOKUP(C36,'Ders Dağılım'!A$2:H$862,2,0))</f>
        <v>İletişim ve İkna</v>
      </c>
      <c r="E36" s="65" t="str">
        <f>IF(ISBLANK(C36)," ",VLOOKUP(C36,'Ders Dağılım'!A$2:H$862,8,0))</f>
        <v>Öğr. Gör. Elif ATAMAN ERDOĞDU</v>
      </c>
      <c r="F36" s="87" t="s">
        <v>229</v>
      </c>
      <c r="G36" s="266"/>
      <c r="H36" s="61">
        <v>0.66666666666666663</v>
      </c>
      <c r="I36" s="84"/>
      <c r="J36" s="65" t="str">
        <f>IF(ISBLANK(I36)," ",VLOOKUP(I36,'Ders Dağılım'!A$2:H$862,2,0))</f>
        <v xml:space="preserve"> </v>
      </c>
      <c r="K36" s="65" t="str">
        <f>IF(ISBLANK(I36)," ",VLOOKUP(I36,'Ders Dağılım'!A$2:H$862,8,0))</f>
        <v xml:space="preserve"> </v>
      </c>
      <c r="L36" s="64"/>
    </row>
    <row r="37" spans="1:12" ht="12" customHeight="1" x14ac:dyDescent="0.2">
      <c r="A37" s="260" t="s">
        <v>8</v>
      </c>
      <c r="B37" s="54">
        <v>0.38541666666666669</v>
      </c>
      <c r="C37" s="78" t="s">
        <v>421</v>
      </c>
      <c r="D37" s="63" t="str">
        <f>IF(ISBLANK(C37)," ",VLOOKUP(C37,'Ders Dağılım'!A$2:H$862,2,0))</f>
        <v>Ticaret ve Borçlar Hukuku</v>
      </c>
      <c r="E37" s="63" t="str">
        <f>IF(ISBLANK(C37)," ",VLOOKUP(C37,'Ders Dağılım'!A$2:H$862,8,0))</f>
        <v>Öğr. Gör. Ömer OCAY</v>
      </c>
      <c r="F37" s="85" t="s">
        <v>229</v>
      </c>
      <c r="G37" s="260" t="s">
        <v>8</v>
      </c>
      <c r="H37" s="55">
        <v>0.38541666666666669</v>
      </c>
      <c r="I37" s="81"/>
      <c r="J37" s="63" t="str">
        <f>IF(ISBLANK(I37)," ",VLOOKUP(I37,'Ders Dağılım'!A$2:H$862,2,0))</f>
        <v xml:space="preserve"> </v>
      </c>
      <c r="K37" s="63" t="str">
        <f>IF(ISBLANK(I37)," ",VLOOKUP(I37,'Ders Dağılım'!A$2:H$862,8,0))</f>
        <v xml:space="preserve"> </v>
      </c>
      <c r="L37" s="64"/>
    </row>
    <row r="38" spans="1:12" x14ac:dyDescent="0.2">
      <c r="A38" s="261"/>
      <c r="B38" s="56">
        <v>0.42708333333333331</v>
      </c>
      <c r="C38" s="81" t="s">
        <v>421</v>
      </c>
      <c r="D38" s="64" t="str">
        <f>IF(ISBLANK(C38)," ",VLOOKUP(C38,'Ders Dağılım'!A$2:H$862,2,0))</f>
        <v>Ticaret ve Borçlar Hukuku</v>
      </c>
      <c r="E38" s="64" t="str">
        <f>IF(ISBLANK(C38)," ",VLOOKUP(C38,'Ders Dağılım'!A$2:H$862,8,0))</f>
        <v>Öğr. Gör. Ömer OCAY</v>
      </c>
      <c r="F38" s="86" t="s">
        <v>229</v>
      </c>
      <c r="G38" s="261"/>
      <c r="H38" s="57">
        <v>0.42708333333333331</v>
      </c>
      <c r="I38" s="81"/>
      <c r="J38" s="64" t="str">
        <f>IF(ISBLANK(I38)," ",VLOOKUP(I38,'Ders Dağılım'!A$2:H$862,2,0))</f>
        <v xml:space="preserve"> </v>
      </c>
      <c r="K38" s="64" t="str">
        <f>IF(ISBLANK(I38)," ",VLOOKUP(I38,'Ders Dağılım'!A$2:H$862,8,0))</f>
        <v xml:space="preserve"> </v>
      </c>
      <c r="L38" s="64"/>
    </row>
    <row r="39" spans="1:12" x14ac:dyDescent="0.2">
      <c r="A39" s="261"/>
      <c r="B39" s="56">
        <v>0.46875</v>
      </c>
      <c r="C39" s="81" t="s">
        <v>421</v>
      </c>
      <c r="D39" s="64" t="str">
        <f>IF(ISBLANK(C39)," ",VLOOKUP(C39,'Ders Dağılım'!A$2:H$862,2,0))</f>
        <v>Ticaret ve Borçlar Hukuku</v>
      </c>
      <c r="E39" s="64" t="str">
        <f>IF(ISBLANK(C39)," ",VLOOKUP(C39,'Ders Dağılım'!A$2:H$862,8,0))</f>
        <v>Öğr. Gör. Ömer OCAY</v>
      </c>
      <c r="F39" s="86" t="s">
        <v>229</v>
      </c>
      <c r="G39" s="261"/>
      <c r="H39" s="57">
        <v>0.46875</v>
      </c>
      <c r="I39" s="81"/>
      <c r="J39" s="64" t="str">
        <f>IF(ISBLANK(I39)," ",VLOOKUP(I39,'Ders Dağılım'!A$2:H$862,2,0))</f>
        <v xml:space="preserve"> </v>
      </c>
      <c r="K39" s="64" t="str">
        <f>IF(ISBLANK(I39)," ",VLOOKUP(I39,'Ders Dağılım'!A$2:H$862,8,0))</f>
        <v xml:space="preserve"> </v>
      </c>
      <c r="L39" s="64"/>
    </row>
    <row r="40" spans="1:12" x14ac:dyDescent="0.2">
      <c r="A40" s="261"/>
      <c r="B40" s="56">
        <v>0.5</v>
      </c>
      <c r="C40" s="81"/>
      <c r="D40" s="64" t="str">
        <f>IF(ISBLANK(C40)," ",VLOOKUP(C40,'Ders Dağılım'!A$2:H$862,2,0))</f>
        <v xml:space="preserve"> </v>
      </c>
      <c r="E40" s="64" t="str">
        <f>IF(ISBLANK(C40)," ",VLOOKUP(C40,'Ders Dağılım'!A$2:H$862,8,0))</f>
        <v xml:space="preserve"> </v>
      </c>
      <c r="F40" s="86"/>
      <c r="G40" s="261"/>
      <c r="H40" s="57">
        <v>0.5</v>
      </c>
      <c r="I40" s="81"/>
      <c r="J40" s="64" t="str">
        <f>IF(ISBLANK(I40)," ",VLOOKUP(I40,'Ders Dağılım'!A$2:H$862,2,0))</f>
        <v xml:space="preserve"> </v>
      </c>
      <c r="K40" s="64" t="str">
        <f>IF(ISBLANK(I40)," ",VLOOKUP(I40,'Ders Dağılım'!A$2:H$862,8,0))</f>
        <v xml:space="preserve"> </v>
      </c>
      <c r="L40" s="64"/>
    </row>
    <row r="41" spans="1:12" x14ac:dyDescent="0.2">
      <c r="A41" s="261"/>
      <c r="B41" s="56">
        <v>0.54166666666666663</v>
      </c>
      <c r="C41" s="81"/>
      <c r="D41" s="64" t="str">
        <f>IF(ISBLANK(C41)," ",VLOOKUP(C41,'Ders Dağılım'!A$2:H$862,2,0))</f>
        <v xml:space="preserve"> </v>
      </c>
      <c r="E41" s="64" t="str">
        <f>IF(ISBLANK(C41)," ",VLOOKUP(C41,'Ders Dağılım'!A$2:H$862,8,0))</f>
        <v xml:space="preserve"> </v>
      </c>
      <c r="F41" s="86"/>
      <c r="G41" s="261"/>
      <c r="H41" s="57">
        <v>0.54166666666666663</v>
      </c>
      <c r="I41" s="81"/>
      <c r="J41" s="64" t="str">
        <f>IF(ISBLANK(I41)," ",VLOOKUP(I41,'Ders Dağılım'!A$2:H$862,2,0))</f>
        <v xml:space="preserve"> </v>
      </c>
      <c r="K41" s="64" t="str">
        <f>IF(ISBLANK(I41)," ",VLOOKUP(I41,'Ders Dağılım'!A$2:H$862,8,0))</f>
        <v xml:space="preserve"> </v>
      </c>
      <c r="L41" s="64"/>
    </row>
    <row r="42" spans="1:12" x14ac:dyDescent="0.2">
      <c r="A42" s="261"/>
      <c r="B42" s="56">
        <v>0.58333333333333337</v>
      </c>
      <c r="C42" s="81"/>
      <c r="D42" s="64" t="str">
        <f>IF(ISBLANK(C42)," ",VLOOKUP(C42,'Ders Dağılım'!A$2:H$862,2,0))</f>
        <v xml:space="preserve"> </v>
      </c>
      <c r="E42" s="64" t="str">
        <f>IF(ISBLANK(C42)," ",VLOOKUP(C42,'Ders Dağılım'!A$2:H$862,8,0))</f>
        <v xml:space="preserve"> </v>
      </c>
      <c r="F42" s="86"/>
      <c r="G42" s="261"/>
      <c r="H42" s="57">
        <v>0.58333333333333337</v>
      </c>
      <c r="I42" s="81"/>
      <c r="J42" s="64" t="str">
        <f>IF(ISBLANK(I42)," ",VLOOKUP(I42,'Ders Dağılım'!A$2:H$862,2,0))</f>
        <v xml:space="preserve"> </v>
      </c>
      <c r="K42" s="64" t="str">
        <f>IF(ISBLANK(I42)," ",VLOOKUP(I42,'Ders Dağılım'!A$2:H$862,8,0))</f>
        <v xml:space="preserve"> </v>
      </c>
      <c r="L42" s="64"/>
    </row>
    <row r="43" spans="1:12" x14ac:dyDescent="0.2">
      <c r="A43" s="261"/>
      <c r="B43" s="56">
        <v>0.625</v>
      </c>
      <c r="C43" s="81"/>
      <c r="D43" s="64" t="str">
        <f>IF(ISBLANK(C43)," ",VLOOKUP(C43,'Ders Dağılım'!A$2:H$862,2,0))</f>
        <v xml:space="preserve"> </v>
      </c>
      <c r="E43" s="64" t="str">
        <f>IF(ISBLANK(C43)," ",VLOOKUP(C43,'Ders Dağılım'!A$2:H$862,8,0))</f>
        <v xml:space="preserve"> </v>
      </c>
      <c r="F43" s="86"/>
      <c r="G43" s="261"/>
      <c r="H43" s="57">
        <v>0.625</v>
      </c>
      <c r="I43" s="81"/>
      <c r="J43" s="64" t="str">
        <f>IF(ISBLANK(I43)," ",VLOOKUP(I43,'Ders Dağılım'!A$2:H$862,2,0))</f>
        <v xml:space="preserve"> </v>
      </c>
      <c r="K43" s="64" t="str">
        <f>IF(ISBLANK(I43)," ",VLOOKUP(I43,'Ders Dağılım'!A$2:H$862,8,0))</f>
        <v xml:space="preserve"> </v>
      </c>
      <c r="L43" s="64"/>
    </row>
    <row r="44" spans="1:12" ht="12" thickBot="1" x14ac:dyDescent="0.25">
      <c r="A44" s="266"/>
      <c r="B44" s="60">
        <v>0.66666666666666663</v>
      </c>
      <c r="C44" s="84"/>
      <c r="D44" s="65" t="str">
        <f>IF(ISBLANK(C44)," ",VLOOKUP(C44,'Ders Dağılım'!A$2:H$862,2,0))</f>
        <v xml:space="preserve"> </v>
      </c>
      <c r="E44" s="65" t="str">
        <f>IF(ISBLANK(C44)," ",VLOOKUP(C44,'Ders Dağılım'!A$2:H$862,8,0))</f>
        <v xml:space="preserve"> </v>
      </c>
      <c r="F44" s="87"/>
      <c r="G44" s="266"/>
      <c r="H44" s="61">
        <v>0.66666666666666663</v>
      </c>
      <c r="I44" s="232"/>
      <c r="J44" s="65" t="str">
        <f>IF(ISBLANK(I44)," ",VLOOKUP(I44,'Ders Dağılım'!A$2:H$862,2,0))</f>
        <v xml:space="preserve"> </v>
      </c>
      <c r="K44" s="65" t="str">
        <f>IF(ISBLANK(I44)," ",VLOOKUP(I44,'Ders Dağılım'!A$2:H$862,8,0))</f>
        <v xml:space="preserve"> </v>
      </c>
      <c r="L44" s="182"/>
    </row>
  </sheetData>
  <sheetProtection password="CA08" sheet="1" objects="1" scenarios="1"/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I16" sqref="I16"/>
    </sheetView>
  </sheetViews>
  <sheetFormatPr defaultColWidth="9.140625" defaultRowHeight="11.25" x14ac:dyDescent="0.2"/>
  <cols>
    <col min="1" max="1" width="2.5703125" style="47" customWidth="1"/>
    <col min="2" max="2" width="4.5703125" style="48" customWidth="1"/>
    <col min="3" max="3" width="7.5703125" style="73" customWidth="1"/>
    <col min="4" max="4" width="16.42578125" style="47" customWidth="1"/>
    <col min="5" max="5" width="25.42578125" style="47" customWidth="1"/>
    <col min="6" max="6" width="5.5703125" style="73" customWidth="1"/>
    <col min="7" max="7" width="2.5703125" style="49" customWidth="1"/>
    <col min="8" max="8" width="5.42578125" style="49" customWidth="1"/>
    <col min="9" max="9" width="7.5703125" style="73" customWidth="1"/>
    <col min="10" max="10" width="24.42578125" style="47" customWidth="1"/>
    <col min="11" max="11" width="29.5703125" style="47" customWidth="1"/>
    <col min="12" max="12" width="5.5703125" style="73" customWidth="1"/>
    <col min="13" max="16384" width="9.140625" style="47"/>
  </cols>
  <sheetData>
    <row r="1" spans="1:12" ht="12.95" x14ac:dyDescent="0.3">
      <c r="A1" s="268" t="str">
        <f>CONCATENATE('Ders Dağılım'!K1," ÖĞRETİM YILI ",'Ders Dağılım'!K2," YARIYILI")</f>
        <v>2025-2026 ÖĞRETİM YILI BAHAR YARIYILI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12.95" x14ac:dyDescent="0.3">
      <c r="A2" s="268" t="str">
        <f>CONCATENATE('Ders Dağılım'!J5," İ.Ö. HAFTALIK DERS PROGRAMI")</f>
        <v>BANKA VE SİGORTACILIK PROGRAMI İ.Ö. HAFTALIK DERS PROGRAMI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11.1" thickBot="1" x14ac:dyDescent="0.3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45" t="s">
        <v>9</v>
      </c>
      <c r="G4" s="66"/>
      <c r="H4" s="52" t="s">
        <v>0</v>
      </c>
      <c r="I4" s="52" t="s">
        <v>1</v>
      </c>
      <c r="J4" s="51" t="s">
        <v>2</v>
      </c>
      <c r="K4" s="51" t="s">
        <v>3</v>
      </c>
      <c r="L4" s="145" t="s">
        <v>9</v>
      </c>
    </row>
    <row r="5" spans="1:12" ht="12" customHeight="1" x14ac:dyDescent="0.2">
      <c r="A5" s="260" t="s">
        <v>4</v>
      </c>
      <c r="B5" s="54">
        <v>0.625</v>
      </c>
      <c r="C5" s="147"/>
      <c r="D5" s="63" t="str">
        <f>IF(ISBLANK(C5)," ",VLOOKUP(C5,'Ders Dağılım'!A$2:I$862,2,0))</f>
        <v xml:space="preserve"> </v>
      </c>
      <c r="E5" s="63" t="str">
        <f>IF(ISBLANK(C5)," ",VLOOKUP(C5,'Ders Dağılım'!A$2:I$862,9,0))</f>
        <v xml:space="preserve"> </v>
      </c>
      <c r="F5" s="198"/>
      <c r="G5" s="271" t="s">
        <v>4</v>
      </c>
      <c r="H5" s="54">
        <v>0.625</v>
      </c>
      <c r="I5" s="78"/>
      <c r="J5" s="63" t="str">
        <f>IF(ISBLANK(I5)," ",VLOOKUP(I5,'Ders Dağılım'!A$2:H$862,2,0))</f>
        <v xml:space="preserve"> </v>
      </c>
      <c r="K5" s="63" t="str">
        <f>IF(ISBLANK(I5)," ",VLOOKUP(I5,'Ders Dağılım'!A$2:I$862,9,0))</f>
        <v xml:space="preserve"> </v>
      </c>
      <c r="L5" s="85"/>
    </row>
    <row r="6" spans="1:12" x14ac:dyDescent="0.2">
      <c r="A6" s="261"/>
      <c r="B6" s="56">
        <v>0.66666666666666663</v>
      </c>
      <c r="C6" s="81"/>
      <c r="D6" s="64" t="str">
        <f>IF(ISBLANK(C6)," ",VLOOKUP(C6,'Ders Dağılım'!A$2:I$862,2,0))</f>
        <v xml:space="preserve"> </v>
      </c>
      <c r="E6" s="64" t="str">
        <f>IF(ISBLANK(C6)," ",VLOOKUP(C6,'Ders Dağılım'!A$2:I$862,9,0))</f>
        <v xml:space="preserve"> </v>
      </c>
      <c r="F6" s="199"/>
      <c r="G6" s="269"/>
      <c r="H6" s="56">
        <v>0.66666666666666663</v>
      </c>
      <c r="I6" s="81"/>
      <c r="J6" s="64" t="str">
        <f>IF(ISBLANK(I6)," ",VLOOKUP(I6,'Ders Dağılım'!A$2:H$862,2,0))</f>
        <v xml:space="preserve"> </v>
      </c>
      <c r="K6" s="64" t="str">
        <f>IF(ISBLANK(I6)," ",VLOOKUP(I6,'Ders Dağılım'!A$2:I$862,9,0))</f>
        <v xml:space="preserve"> </v>
      </c>
      <c r="L6" s="86"/>
    </row>
    <row r="7" spans="1:12" x14ac:dyDescent="0.2">
      <c r="A7" s="261"/>
      <c r="B7" s="56">
        <v>0.70833333333333304</v>
      </c>
      <c r="C7" s="81"/>
      <c r="D7" s="64" t="str">
        <f>IF(ISBLANK(C7)," ",VLOOKUP(C7,'Ders Dağılım'!A$2:I$862,2,0))</f>
        <v xml:space="preserve"> </v>
      </c>
      <c r="E7" s="64" t="str">
        <f>IF(ISBLANK(C7)," ",VLOOKUP(C7,'Ders Dağılım'!A$2:I$862,9,0))</f>
        <v xml:space="preserve"> </v>
      </c>
      <c r="F7" s="152"/>
      <c r="G7" s="269"/>
      <c r="H7" s="56">
        <v>0.70833333333333304</v>
      </c>
      <c r="I7" s="81"/>
      <c r="J7" s="64" t="str">
        <f>IF(ISBLANK(I7)," ",VLOOKUP(I7,'Ders Dağılım'!A$2:H$862,2,0))</f>
        <v xml:space="preserve"> </v>
      </c>
      <c r="K7" s="64" t="str">
        <f>IF(ISBLANK(I7)," ",VLOOKUP(I7,'Ders Dağılım'!A$2:I$862,9,0))</f>
        <v xml:space="preserve"> </v>
      </c>
      <c r="L7" s="86"/>
    </row>
    <row r="8" spans="1:12" x14ac:dyDescent="0.2">
      <c r="A8" s="261"/>
      <c r="B8" s="56">
        <v>0.75</v>
      </c>
      <c r="C8" s="81"/>
      <c r="D8" s="64" t="str">
        <f>IF(ISBLANK(C8)," ",VLOOKUP(C8,'Ders Dağılım'!A$2:I$862,2,0))</f>
        <v xml:space="preserve"> </v>
      </c>
      <c r="E8" s="64" t="str">
        <f>IF(ISBLANK(C8)," ",VLOOKUP(C8,'Ders Dağılım'!A$2:I$862,9,0))</f>
        <v xml:space="preserve"> </v>
      </c>
      <c r="F8" s="152"/>
      <c r="G8" s="269"/>
      <c r="H8" s="56">
        <v>0.75</v>
      </c>
      <c r="I8" s="81"/>
      <c r="J8" s="64" t="str">
        <f>IF(ISBLANK(I8)," ",VLOOKUP(I8,'Ders Dağılım'!A$2:H$862,2,0))</f>
        <v xml:space="preserve"> </v>
      </c>
      <c r="K8" s="64" t="str">
        <f>IF(ISBLANK(I8)," ",VLOOKUP(I8,'Ders Dağılım'!A$2:I$862,9,0))</f>
        <v xml:space="preserve"> </v>
      </c>
      <c r="L8" s="86"/>
    </row>
    <row r="9" spans="1:12" x14ac:dyDescent="0.2">
      <c r="A9" s="261"/>
      <c r="B9" s="56">
        <v>0.79166666666666696</v>
      </c>
      <c r="C9" s="81"/>
      <c r="D9" s="64" t="str">
        <f>IF(ISBLANK(C9)," ",VLOOKUP(C9,'Ders Dağılım'!A$2:I$862,2,0))</f>
        <v xml:space="preserve"> </v>
      </c>
      <c r="E9" s="64" t="str">
        <f>IF(ISBLANK(C9)," ",VLOOKUP(C9,'Ders Dağılım'!A$2:I$862,9,0))</f>
        <v xml:space="preserve"> </v>
      </c>
      <c r="F9" s="152"/>
      <c r="G9" s="269"/>
      <c r="H9" s="56">
        <v>0.79166666666666696</v>
      </c>
      <c r="I9" s="81"/>
      <c r="J9" s="64" t="str">
        <f>IF(ISBLANK(I9)," ",VLOOKUP(I9,'Ders Dağılım'!A$2:H$862,2,0))</f>
        <v xml:space="preserve"> </v>
      </c>
      <c r="K9" s="64" t="str">
        <f>IF(ISBLANK(I9)," ",VLOOKUP(I9,'Ders Dağılım'!A$2:I$862,9,0))</f>
        <v xml:space="preserve"> </v>
      </c>
      <c r="L9" s="86"/>
    </row>
    <row r="10" spans="1:12" x14ac:dyDescent="0.2">
      <c r="A10" s="261"/>
      <c r="B10" s="56">
        <v>0.83333333333333304</v>
      </c>
      <c r="C10" s="81"/>
      <c r="D10" s="64" t="str">
        <f>IF(ISBLANK(C10)," ",VLOOKUP(C10,'Ders Dağılım'!A$2:I$862,2,0))</f>
        <v xml:space="preserve"> </v>
      </c>
      <c r="E10" s="64" t="str">
        <f>IF(ISBLANK(C10)," ",VLOOKUP(C10,'Ders Dağılım'!A$2:I$862,9,0))</f>
        <v xml:space="preserve"> </v>
      </c>
      <c r="F10" s="152"/>
      <c r="G10" s="269"/>
      <c r="H10" s="56">
        <v>0.83333333333333304</v>
      </c>
      <c r="I10" s="81"/>
      <c r="J10" s="64" t="str">
        <f>IF(ISBLANK(I10)," ",VLOOKUP(I10,'Ders Dağılım'!A$2:H$862,2,0))</f>
        <v xml:space="preserve"> </v>
      </c>
      <c r="K10" s="64" t="str">
        <f>IF(ISBLANK(I10)," ",VLOOKUP(I10,'Ders Dağılım'!A$2:I$862,9,0))</f>
        <v xml:space="preserve"> </v>
      </c>
      <c r="L10" s="86"/>
    </row>
    <row r="11" spans="1:12" x14ac:dyDescent="0.2">
      <c r="A11" s="261"/>
      <c r="B11" s="56">
        <v>0.875</v>
      </c>
      <c r="C11" s="81"/>
      <c r="D11" s="64" t="str">
        <f>IF(ISBLANK(C11)," ",VLOOKUP(C11,'Ders Dağılım'!A$2:I$862,2,0))</f>
        <v xml:space="preserve"> </v>
      </c>
      <c r="E11" s="64" t="str">
        <f>IF(ISBLANK(C11)," ",VLOOKUP(C11,'Ders Dağılım'!A$2:I$862,9,0))</f>
        <v xml:space="preserve"> </v>
      </c>
      <c r="F11" s="152"/>
      <c r="G11" s="269"/>
      <c r="H11" s="56">
        <v>0.875</v>
      </c>
      <c r="I11" s="81"/>
      <c r="J11" s="64" t="str">
        <f>IF(ISBLANK(I11)," ",VLOOKUP(I11,'Ders Dağılım'!A$2:H$862,2,0))</f>
        <v xml:space="preserve"> </v>
      </c>
      <c r="K11" s="64" t="str">
        <f>IF(ISBLANK(I11)," ",VLOOKUP(I11,'Ders Dağılım'!A$2:I$862,9,0))</f>
        <v xml:space="preserve"> </v>
      </c>
      <c r="L11" s="86"/>
    </row>
    <row r="12" spans="1:12" ht="12" thickBot="1" x14ac:dyDescent="0.25">
      <c r="A12" s="266"/>
      <c r="B12" s="60">
        <v>0.91666666666666596</v>
      </c>
      <c r="C12" s="84"/>
      <c r="D12" s="65" t="str">
        <f>IF(ISBLANK(C12)," ",VLOOKUP(C12,'Ders Dağılım'!A$2:I$862,2,0))</f>
        <v xml:space="preserve"> </v>
      </c>
      <c r="E12" s="65" t="str">
        <f>IF(ISBLANK(C12)," ",VLOOKUP(C12,'Ders Dağılım'!A$2:I$862,9,0))</f>
        <v xml:space="preserve"> </v>
      </c>
      <c r="F12" s="153"/>
      <c r="G12" s="270"/>
      <c r="H12" s="58">
        <v>0.91666666666666596</v>
      </c>
      <c r="I12" s="88"/>
      <c r="J12" s="89" t="str">
        <f>IF(ISBLANK(I12)," ",VLOOKUP(I12,'Ders Dağılım'!A$2:H$862,2,0))</f>
        <v xml:space="preserve"> </v>
      </c>
      <c r="K12" s="89" t="str">
        <f>IF(ISBLANK(I12)," ",VLOOKUP(I12,'Ders Dağılım'!A$2:I$862,9,0))</f>
        <v xml:space="preserve"> </v>
      </c>
      <c r="L12" s="90"/>
    </row>
    <row r="13" spans="1:12" ht="12" customHeight="1" x14ac:dyDescent="0.2">
      <c r="A13" s="260" t="s">
        <v>5</v>
      </c>
      <c r="B13" s="54">
        <v>0.625</v>
      </c>
      <c r="C13" s="78"/>
      <c r="D13" s="63" t="str">
        <f>IF(ISBLANK(C13)," ",VLOOKUP(C13,'Ders Dağılım'!A$2:I$862,2,0))</f>
        <v xml:space="preserve"> </v>
      </c>
      <c r="E13" s="63" t="str">
        <f>IF(ISBLANK(C13)," ",VLOOKUP(C13,'Ders Dağılım'!A$2:I$862,9,0))</f>
        <v xml:space="preserve"> </v>
      </c>
      <c r="F13" s="151"/>
      <c r="G13" s="260" t="s">
        <v>5</v>
      </c>
      <c r="H13" s="54">
        <v>0.625</v>
      </c>
      <c r="I13" s="78"/>
      <c r="J13" s="63" t="str">
        <f>IF(ISBLANK(I13)," ",VLOOKUP(I13,'Ders Dağılım'!A$2:H$862,2,0))</f>
        <v xml:space="preserve"> </v>
      </c>
      <c r="K13" s="63" t="str">
        <f>IF(ISBLANK(I13)," ",VLOOKUP(I13,'Ders Dağılım'!A$2:I$862,9,0))</f>
        <v xml:space="preserve"> </v>
      </c>
      <c r="L13" s="221"/>
    </row>
    <row r="14" spans="1:12" x14ac:dyDescent="0.2">
      <c r="A14" s="261"/>
      <c r="B14" s="56">
        <v>0.66666666666666663</v>
      </c>
      <c r="C14" s="81"/>
      <c r="D14" s="64" t="str">
        <f>IF(ISBLANK(C14)," ",VLOOKUP(C14,'Ders Dağılım'!A$2:I$862,2,0))</f>
        <v xml:space="preserve"> </v>
      </c>
      <c r="E14" s="64" t="str">
        <f>IF(ISBLANK(C14)," ",VLOOKUP(C14,'Ders Dağılım'!A$2:I$862,9,0))</f>
        <v xml:space="preserve"> </v>
      </c>
      <c r="F14" s="152"/>
      <c r="G14" s="261"/>
      <c r="H14" s="56">
        <v>0.66666666666666663</v>
      </c>
      <c r="I14" s="81"/>
      <c r="J14" s="64" t="str">
        <f>IF(ISBLANK(I14)," ",VLOOKUP(I14,'Ders Dağılım'!A$2:H$862,2,0))</f>
        <v xml:space="preserve"> </v>
      </c>
      <c r="K14" s="64" t="str">
        <f>IF(ISBLANK(I14)," ",VLOOKUP(I14,'Ders Dağılım'!A$2:I$862,9,0))</f>
        <v xml:space="preserve"> </v>
      </c>
      <c r="L14" s="222"/>
    </row>
    <row r="15" spans="1:12" x14ac:dyDescent="0.2">
      <c r="A15" s="261"/>
      <c r="B15" s="56">
        <v>0.70833333333333304</v>
      </c>
      <c r="C15" s="81"/>
      <c r="D15" s="64" t="str">
        <f>IF(ISBLANK(C15)," ",VLOOKUP(C15,'Ders Dağılım'!A$2:I$862,2,0))</f>
        <v xml:space="preserve"> </v>
      </c>
      <c r="E15" s="64" t="str">
        <f>IF(ISBLANK(C15)," ",VLOOKUP(C15,'Ders Dağılım'!A$2:I$862,9,0))</f>
        <v xml:space="preserve"> </v>
      </c>
      <c r="F15" s="152"/>
      <c r="G15" s="261"/>
      <c r="H15" s="56">
        <v>0.70833333333333304</v>
      </c>
      <c r="I15" s="148"/>
      <c r="J15" s="64" t="str">
        <f>IF(ISBLANK(I15)," ",VLOOKUP(I15,'Ders Dağılım'!A$2:H$862,2,0))</f>
        <v xml:space="preserve"> </v>
      </c>
      <c r="K15" s="64" t="str">
        <f>IF(ISBLANK(I15)," ",VLOOKUP(I15,'Ders Dağılım'!A$2:I$862,9,0))</f>
        <v xml:space="preserve"> </v>
      </c>
      <c r="L15" s="86"/>
    </row>
    <row r="16" spans="1:12" x14ac:dyDescent="0.2">
      <c r="A16" s="261"/>
      <c r="B16" s="56">
        <v>0.75</v>
      </c>
      <c r="C16" s="81"/>
      <c r="D16" s="64" t="str">
        <f>IF(ISBLANK(C16)," ",VLOOKUP(C16,'Ders Dağılım'!A$2:I$862,2,0))</f>
        <v xml:space="preserve"> </v>
      </c>
      <c r="E16" s="64" t="str">
        <f>IF(ISBLANK(C16)," ",VLOOKUP(C16,'Ders Dağılım'!A$2:I$862,9,0))</f>
        <v xml:space="preserve"> </v>
      </c>
      <c r="F16" s="152"/>
      <c r="G16" s="261"/>
      <c r="H16" s="56">
        <v>0.75</v>
      </c>
      <c r="I16" s="148"/>
      <c r="J16" s="64" t="str">
        <f>IF(ISBLANK(I16)," ",VLOOKUP(I16,'Ders Dağılım'!A$2:H$862,2,0))</f>
        <v xml:space="preserve"> </v>
      </c>
      <c r="K16" s="64" t="str">
        <f>IF(ISBLANK(I16)," ",VLOOKUP(I16,'Ders Dağılım'!A$2:I$862,9,0))</f>
        <v xml:space="preserve"> </v>
      </c>
      <c r="L16" s="86"/>
    </row>
    <row r="17" spans="1:12" x14ac:dyDescent="0.2">
      <c r="A17" s="261"/>
      <c r="B17" s="56">
        <v>0.79166666666666696</v>
      </c>
      <c r="C17" s="81"/>
      <c r="D17" s="64" t="str">
        <f>IF(ISBLANK(C17)," ",VLOOKUP(C17,'Ders Dağılım'!A$2:I$862,2,0))</f>
        <v xml:space="preserve"> </v>
      </c>
      <c r="E17" s="64" t="str">
        <f>IF(ISBLANK(C17)," ",VLOOKUP(C17,'Ders Dağılım'!A$2:I$862,9,0))</f>
        <v xml:space="preserve"> </v>
      </c>
      <c r="F17" s="152"/>
      <c r="G17" s="261"/>
      <c r="H17" s="56">
        <v>0.79166666666666696</v>
      </c>
      <c r="I17" s="140"/>
      <c r="J17" s="64" t="str">
        <f>IF(ISBLANK(I17)," ",VLOOKUP(I17,'Ders Dağılım'!A$2:H$862,2,0))</f>
        <v xml:space="preserve"> </v>
      </c>
      <c r="K17" s="64" t="str">
        <f>IF(ISBLANK(I17)," ",VLOOKUP(I17,'Ders Dağılım'!A$2:I$862,9,0))</f>
        <v xml:space="preserve"> </v>
      </c>
      <c r="L17" s="86"/>
    </row>
    <row r="18" spans="1:12" x14ac:dyDescent="0.2">
      <c r="A18" s="261"/>
      <c r="B18" s="56">
        <v>0.83333333333333304</v>
      </c>
      <c r="C18" s="81"/>
      <c r="D18" s="64" t="str">
        <f>IF(ISBLANK(C18)," ",VLOOKUP(C18,'Ders Dağılım'!A$2:I$862,2,0))</f>
        <v xml:space="preserve"> </v>
      </c>
      <c r="E18" s="64" t="str">
        <f>IF(ISBLANK(C18)," ",VLOOKUP(C18,'Ders Dağılım'!A$2:I$862,9,0))</f>
        <v xml:space="preserve"> </v>
      </c>
      <c r="F18" s="154"/>
      <c r="G18" s="261"/>
      <c r="H18" s="56">
        <v>0.83333333333333304</v>
      </c>
      <c r="I18" s="140"/>
      <c r="J18" s="64" t="str">
        <f>IF(ISBLANK(I18)," ",VLOOKUP(I18,'Ders Dağılım'!A$2:H$862,2,0))</f>
        <v xml:space="preserve"> </v>
      </c>
      <c r="K18" s="64" t="str">
        <f>IF(ISBLANK(I18)," ",VLOOKUP(I18,'Ders Dağılım'!A$2:I$862,9,0))</f>
        <v xml:space="preserve"> </v>
      </c>
      <c r="L18" s="86"/>
    </row>
    <row r="19" spans="1:12" x14ac:dyDescent="0.2">
      <c r="A19" s="261"/>
      <c r="B19" s="56">
        <v>0.875</v>
      </c>
      <c r="C19" s="195"/>
      <c r="D19" s="64" t="str">
        <f>IF(ISBLANK(C19)," ",VLOOKUP(C19,'Ders Dağılım'!A$2:I$862,2,0))</f>
        <v xml:space="preserve"> </v>
      </c>
      <c r="E19" s="64" t="str">
        <f>IF(ISBLANK(C19)," ",VLOOKUP(C19,'Ders Dağılım'!A$2:I$862,9,0))</f>
        <v xml:space="preserve"> </v>
      </c>
      <c r="F19" s="152"/>
      <c r="G19" s="261"/>
      <c r="H19" s="56">
        <v>0.875</v>
      </c>
      <c r="I19" s="81"/>
      <c r="J19" s="64" t="str">
        <f>IF(ISBLANK(I19)," ",VLOOKUP(I19,'Ders Dağılım'!A$2:H$862,2,0))</f>
        <v xml:space="preserve"> </v>
      </c>
      <c r="K19" s="64" t="str">
        <f>IF(ISBLANK(I19)," ",VLOOKUP(I19,'Ders Dağılım'!A$2:I$862,9,0))</f>
        <v xml:space="preserve"> </v>
      </c>
      <c r="L19" s="86"/>
    </row>
    <row r="20" spans="1:12" ht="12" thickBot="1" x14ac:dyDescent="0.25">
      <c r="A20" s="266"/>
      <c r="B20" s="60">
        <v>0.91666666666666596</v>
      </c>
      <c r="C20" s="196"/>
      <c r="D20" s="65" t="str">
        <f>IF(ISBLANK(C20)," ",VLOOKUP(C20,'Ders Dağılım'!A$2:I$862,2,0))</f>
        <v xml:space="preserve"> </v>
      </c>
      <c r="E20" s="65" t="str">
        <f>IF(ISBLANK(C20)," ",VLOOKUP(C20,'Ders Dağılım'!A$2:I$862,9,0))</f>
        <v xml:space="preserve"> </v>
      </c>
      <c r="F20" s="197"/>
      <c r="G20" s="266"/>
      <c r="H20" s="60">
        <v>0.91666666666666596</v>
      </c>
      <c r="I20" s="84"/>
      <c r="J20" s="65" t="str">
        <f>IF(ISBLANK(I20)," ",VLOOKUP(I20,'Ders Dağılım'!A$2:H$862,2,0))</f>
        <v xml:space="preserve"> </v>
      </c>
      <c r="K20" s="65" t="str">
        <f>IF(ISBLANK(I20)," ",VLOOKUP(I20,'Ders Dağılım'!A$2:I$862,9,0))</f>
        <v xml:space="preserve"> </v>
      </c>
      <c r="L20" s="87"/>
    </row>
    <row r="21" spans="1:12" ht="12" customHeight="1" x14ac:dyDescent="0.2">
      <c r="A21" s="260" t="s">
        <v>6</v>
      </c>
      <c r="B21" s="54">
        <v>0.625</v>
      </c>
      <c r="C21" s="78"/>
      <c r="D21" s="63" t="str">
        <f>IF(ISBLANK(C21)," ",VLOOKUP(C21,'Ders Dağılım'!A$2:I$862,2,0))</f>
        <v xml:space="preserve"> </v>
      </c>
      <c r="E21" s="63" t="str">
        <f>IF(ISBLANK(C21)," ",VLOOKUP(C21,'Ders Dağılım'!A$2:I$862,9,0))</f>
        <v xml:space="preserve"> </v>
      </c>
      <c r="F21" s="151"/>
      <c r="G21" s="273" t="s">
        <v>6</v>
      </c>
      <c r="H21" s="220">
        <v>0.625</v>
      </c>
      <c r="I21" s="219"/>
      <c r="J21" s="185" t="str">
        <f>IF(ISBLANK(I21)," ",VLOOKUP(I21,'Ders Dağılım'!A$2:H$862,2,0))</f>
        <v xml:space="preserve"> </v>
      </c>
      <c r="K21" s="185" t="str">
        <f>IF(ISBLANK(I21)," ",VLOOKUP(I21,'Ders Dağılım'!A$2:I$862,9,0))</f>
        <v xml:space="preserve"> </v>
      </c>
      <c r="L21" s="186"/>
    </row>
    <row r="22" spans="1:12" x14ac:dyDescent="0.2">
      <c r="A22" s="261"/>
      <c r="B22" s="56">
        <v>0.66666666666666663</v>
      </c>
      <c r="C22" s="81"/>
      <c r="D22" s="64" t="str">
        <f>IF(ISBLANK(C22)," ",VLOOKUP(C22,'Ders Dağılım'!A$2:I$862,2,0))</f>
        <v xml:space="preserve"> </v>
      </c>
      <c r="E22" s="64" t="str">
        <f>IF(ISBLANK(C22)," ",VLOOKUP(C22,'Ders Dağılım'!A$2:I$862,9,0))</f>
        <v xml:space="preserve"> </v>
      </c>
      <c r="F22" s="152"/>
      <c r="G22" s="261"/>
      <c r="H22" s="56">
        <v>0.66666666666666663</v>
      </c>
      <c r="I22" s="88"/>
      <c r="J22" s="64" t="str">
        <f>IF(ISBLANK(I22)," ",VLOOKUP(I22,'Ders Dağılım'!A$2:H$862,2,0))</f>
        <v xml:space="preserve"> </v>
      </c>
      <c r="K22" s="64" t="str">
        <f>IF(ISBLANK(I22)," ",VLOOKUP(I22,'Ders Dağılım'!A$2:I$862,9,0))</f>
        <v xml:space="preserve"> </v>
      </c>
      <c r="L22" s="86"/>
    </row>
    <row r="23" spans="1:12" x14ac:dyDescent="0.2">
      <c r="A23" s="261"/>
      <c r="B23" s="56">
        <v>0.70833333333333304</v>
      </c>
      <c r="C23" s="81"/>
      <c r="D23" s="64" t="str">
        <f>IF(ISBLANK(C23)," ",VLOOKUP(C23,'Ders Dağılım'!A$2:I$862,2,0))</f>
        <v xml:space="preserve"> </v>
      </c>
      <c r="E23" s="64" t="str">
        <f>IF(ISBLANK(C23)," ",VLOOKUP(C23,'Ders Dağılım'!A$2:I$862,9,0))</f>
        <v xml:space="preserve"> </v>
      </c>
      <c r="F23" s="152"/>
      <c r="G23" s="261"/>
      <c r="H23" s="56">
        <v>0.70833333333333304</v>
      </c>
      <c r="I23" s="81"/>
      <c r="J23" s="64" t="str">
        <f>IF(ISBLANK(I23)," ",VLOOKUP(I23,'Ders Dağılım'!A$2:H$862,2,0))</f>
        <v xml:space="preserve"> </v>
      </c>
      <c r="K23" s="64" t="str">
        <f>IF(ISBLANK(I23)," ",VLOOKUP(I23,'Ders Dağılım'!A$2:I$862,9,0))</f>
        <v xml:space="preserve"> </v>
      </c>
      <c r="L23" s="86"/>
    </row>
    <row r="24" spans="1:12" x14ac:dyDescent="0.2">
      <c r="A24" s="261"/>
      <c r="B24" s="56">
        <v>0.75</v>
      </c>
      <c r="C24" s="81"/>
      <c r="D24" s="64" t="str">
        <f>IF(ISBLANK(C24)," ",VLOOKUP(C24,'Ders Dağılım'!A$2:I$862,2,0))</f>
        <v xml:space="preserve"> </v>
      </c>
      <c r="E24" s="64" t="str">
        <f>IF(ISBLANK(C24)," ",VLOOKUP(C24,'Ders Dağılım'!A$2:I$862,9,0))</f>
        <v xml:space="preserve"> </v>
      </c>
      <c r="F24" s="152"/>
      <c r="G24" s="261"/>
      <c r="H24" s="56">
        <v>0.75</v>
      </c>
      <c r="I24" s="88"/>
      <c r="J24" s="64" t="str">
        <f>IF(ISBLANK(I24)," ",VLOOKUP(I24,'Ders Dağılım'!A$2:H$862,2,0))</f>
        <v xml:space="preserve"> </v>
      </c>
      <c r="K24" s="64" t="str">
        <f>IF(ISBLANK(I24)," ",VLOOKUP(I24,'Ders Dağılım'!A$2:I$862,9,0))</f>
        <v xml:space="preserve"> </v>
      </c>
      <c r="L24" s="86"/>
    </row>
    <row r="25" spans="1:12" x14ac:dyDescent="0.2">
      <c r="A25" s="261"/>
      <c r="B25" s="56">
        <v>0.79166666666666696</v>
      </c>
      <c r="C25" s="81"/>
      <c r="D25" s="64" t="str">
        <f>IF(ISBLANK(C25)," ",VLOOKUP(C25,'Ders Dağılım'!A$2:I$862,2,0))</f>
        <v xml:space="preserve"> </v>
      </c>
      <c r="E25" s="64" t="str">
        <f>IF(ISBLANK(C25)," ",VLOOKUP(C25,'Ders Dağılım'!A$2:I$862,9,0))</f>
        <v xml:space="preserve"> </v>
      </c>
      <c r="F25" s="152"/>
      <c r="G25" s="261"/>
      <c r="H25" s="56">
        <v>0.79166666666666696</v>
      </c>
      <c r="I25" s="81"/>
      <c r="J25" s="64" t="str">
        <f>IF(ISBLANK(I25)," ",VLOOKUP(I25,'Ders Dağılım'!A$2:H$862,2,0))</f>
        <v xml:space="preserve"> </v>
      </c>
      <c r="K25" s="64" t="str">
        <f>IF(ISBLANK(I25)," ",VLOOKUP(I25,'Ders Dağılım'!A$2:I$862,9,0))</f>
        <v xml:space="preserve"> </v>
      </c>
      <c r="L25" s="86"/>
    </row>
    <row r="26" spans="1:12" x14ac:dyDescent="0.2">
      <c r="A26" s="261"/>
      <c r="B26" s="56">
        <v>0.83333333333333304</v>
      </c>
      <c r="C26" s="81"/>
      <c r="D26" s="64" t="str">
        <f>IF(ISBLANK(C26)," ",VLOOKUP(C26,'Ders Dağılım'!A$2:I$862,2,0))</f>
        <v xml:space="preserve"> </v>
      </c>
      <c r="E26" s="64" t="str">
        <f>IF(ISBLANK(C26)," ",VLOOKUP(C26,'Ders Dağılım'!A$2:I$862,9,0))</f>
        <v xml:space="preserve"> </v>
      </c>
      <c r="F26" s="154"/>
      <c r="G26" s="261"/>
      <c r="H26" s="56">
        <v>0.83333333333333304</v>
      </c>
      <c r="I26" s="81"/>
      <c r="J26" s="64" t="str">
        <f>IF(ISBLANK(I26)," ",VLOOKUP(I26,'Ders Dağılım'!A$2:H$862,2,0))</f>
        <v xml:space="preserve"> </v>
      </c>
      <c r="K26" s="64" t="str">
        <f>IF(ISBLANK(I26)," ",VLOOKUP(I26,'Ders Dağılım'!A$2:I$862,9,0))</f>
        <v xml:space="preserve"> </v>
      </c>
      <c r="L26" s="86"/>
    </row>
    <row r="27" spans="1:12" x14ac:dyDescent="0.2">
      <c r="A27" s="261"/>
      <c r="B27" s="56">
        <v>0.875</v>
      </c>
      <c r="C27" s="81"/>
      <c r="D27" s="64" t="str">
        <f>IF(ISBLANK(C27)," ",VLOOKUP(C27,'Ders Dağılım'!A$2:I$862,2,0))</f>
        <v xml:space="preserve"> </v>
      </c>
      <c r="E27" s="64" t="str">
        <f>IF(ISBLANK(C27)," ",VLOOKUP(C27,'Ders Dağılım'!A$2:I$862,9,0))</f>
        <v xml:space="preserve"> </v>
      </c>
      <c r="F27" s="154"/>
      <c r="G27" s="261"/>
      <c r="H27" s="56">
        <v>0.875</v>
      </c>
      <c r="I27" s="81"/>
      <c r="J27" s="64" t="str">
        <f>IF(ISBLANK(I27)," ",VLOOKUP(I27,'Ders Dağılım'!A$2:H$862,2,0))</f>
        <v xml:space="preserve"> </v>
      </c>
      <c r="K27" s="64" t="str">
        <f>IF(ISBLANK(I27)," ",VLOOKUP(I27,'Ders Dağılım'!A$2:I$862,9,0))</f>
        <v xml:space="preserve"> </v>
      </c>
      <c r="L27" s="86"/>
    </row>
    <row r="28" spans="1:12" ht="12" thickBot="1" x14ac:dyDescent="0.25">
      <c r="A28" s="266"/>
      <c r="B28" s="60">
        <v>0.91666666666666596</v>
      </c>
      <c r="C28" s="84"/>
      <c r="D28" s="65" t="str">
        <f>IF(ISBLANK(C28)," ",VLOOKUP(C28,'Ders Dağılım'!A$2:I$862,2,0))</f>
        <v xml:space="preserve"> </v>
      </c>
      <c r="E28" s="65" t="str">
        <f>IF(ISBLANK(C28)," ",VLOOKUP(C28,'Ders Dağılım'!A$2:I$862,9,0))</f>
        <v xml:space="preserve"> </v>
      </c>
      <c r="F28" s="153"/>
      <c r="G28" s="266"/>
      <c r="H28" s="60">
        <v>0.91666666666666596</v>
      </c>
      <c r="I28" s="84"/>
      <c r="J28" s="65" t="str">
        <f>IF(ISBLANK(I28)," ",VLOOKUP(I28,'Ders Dağılım'!A$2:H$862,2,0))</f>
        <v xml:space="preserve"> </v>
      </c>
      <c r="K28" s="65" t="str">
        <f>IF(ISBLANK(I28)," ",VLOOKUP(I28,'Ders Dağılım'!A$2:I$862,9,0))</f>
        <v xml:space="preserve"> </v>
      </c>
      <c r="L28" s="87"/>
    </row>
    <row r="29" spans="1:12" x14ac:dyDescent="0.2">
      <c r="A29" s="187"/>
      <c r="B29" s="188" t="s">
        <v>474</v>
      </c>
      <c r="C29" s="189"/>
      <c r="D29" s="63" t="str">
        <f>IF(ISBLANK(C29)," ",VLOOKUP(C29,'Ders Dağılım'!A$2:I$862,2,0))</f>
        <v xml:space="preserve"> </v>
      </c>
      <c r="E29" s="63" t="str">
        <f>IF(ISBLANK(C29)," ",VLOOKUP(C29,'Ders Dağılım'!A$2:I$862,9,0))</f>
        <v xml:space="preserve"> </v>
      </c>
      <c r="F29" s="151"/>
      <c r="G29" s="200"/>
      <c r="H29" s="201"/>
      <c r="I29" s="202"/>
      <c r="J29" s="203"/>
      <c r="K29" s="203"/>
      <c r="L29" s="204"/>
    </row>
    <row r="30" spans="1:12" ht="12" customHeight="1" x14ac:dyDescent="0.2">
      <c r="A30" s="261" t="s">
        <v>7</v>
      </c>
      <c r="B30" s="56">
        <v>0.625</v>
      </c>
      <c r="C30" s="81"/>
      <c r="D30" s="64" t="str">
        <f>IF(ISBLANK(C30)," ",VLOOKUP(C30,'Ders Dağılım'!A$2:I$862,2,0))</f>
        <v xml:space="preserve"> </v>
      </c>
      <c r="E30" s="64" t="str">
        <f>IF(ISBLANK(C30)," ",VLOOKUP(C30,'Ders Dağılım'!A$2:I$862,9,0))</f>
        <v xml:space="preserve"> </v>
      </c>
      <c r="F30" s="152"/>
      <c r="G30" s="269" t="s">
        <v>7</v>
      </c>
      <c r="H30" s="56">
        <v>0.625</v>
      </c>
      <c r="I30" s="81"/>
      <c r="J30" s="64" t="str">
        <f>IF(ISBLANK(I30)," ",VLOOKUP(I30,'Ders Dağılım'!A$2:H$862,2,0))</f>
        <v xml:space="preserve"> </v>
      </c>
      <c r="K30" s="64" t="str">
        <f>IF(ISBLANK(I30)," ",VLOOKUP(I30,'Ders Dağılım'!A$2:I$862,9,0))</f>
        <v xml:space="preserve"> </v>
      </c>
      <c r="L30" s="86"/>
    </row>
    <row r="31" spans="1:12" x14ac:dyDescent="0.2">
      <c r="A31" s="261"/>
      <c r="B31" s="56">
        <v>0.66666666666666663</v>
      </c>
      <c r="C31" s="81"/>
      <c r="D31" s="64" t="str">
        <f>IF(ISBLANK(C31)," ",VLOOKUP(C31,'Ders Dağılım'!A$2:I$862,2,0))</f>
        <v xml:space="preserve"> </v>
      </c>
      <c r="E31" s="64" t="str">
        <f>IF(ISBLANK(C31)," ",VLOOKUP(C31,'Ders Dağılım'!A$2:I$862,9,0))</f>
        <v xml:space="preserve"> </v>
      </c>
      <c r="F31" s="152"/>
      <c r="G31" s="269"/>
      <c r="H31" s="56">
        <v>0.66666666666666663</v>
      </c>
      <c r="I31" s="81"/>
      <c r="J31" s="64" t="str">
        <f>IF(ISBLANK(I31)," ",VLOOKUP(I31,'Ders Dağılım'!A$2:H$862,2,0))</f>
        <v xml:space="preserve"> </v>
      </c>
      <c r="K31" s="64" t="str">
        <f>IF(ISBLANK(I31)," ",VLOOKUP(I31,'Ders Dağılım'!A$2:I$862,9,0))</f>
        <v xml:space="preserve"> </v>
      </c>
      <c r="L31" s="86"/>
    </row>
    <row r="32" spans="1:12" x14ac:dyDescent="0.2">
      <c r="A32" s="261"/>
      <c r="B32" s="56">
        <v>0.70833333333333304</v>
      </c>
      <c r="C32" s="81"/>
      <c r="D32" s="64" t="str">
        <f>IF(ISBLANK(C32)," ",VLOOKUP(C32,'Ders Dağılım'!A$2:I$862,2,0))</f>
        <v xml:space="preserve"> </v>
      </c>
      <c r="E32" s="64" t="str">
        <f>IF(ISBLANK(C32)," ",VLOOKUP(C32,'Ders Dağılım'!A$2:I$862,9,0))</f>
        <v xml:space="preserve"> </v>
      </c>
      <c r="F32" s="152"/>
      <c r="G32" s="269"/>
      <c r="H32" s="56">
        <v>0.70833333333333304</v>
      </c>
      <c r="I32" s="81"/>
      <c r="J32" s="64" t="str">
        <f>IF(ISBLANK(I32)," ",VLOOKUP(I32,'Ders Dağılım'!A$2:H$862,2,0))</f>
        <v xml:space="preserve"> </v>
      </c>
      <c r="K32" s="64" t="str">
        <f>IF(ISBLANK(I32)," ",VLOOKUP(I32,'Ders Dağılım'!A$2:I$862,9,0))</f>
        <v xml:space="preserve"> </v>
      </c>
      <c r="L32" s="86"/>
    </row>
    <row r="33" spans="1:12" x14ac:dyDescent="0.2">
      <c r="A33" s="261"/>
      <c r="B33" s="56">
        <v>0.75</v>
      </c>
      <c r="C33" s="81"/>
      <c r="D33" s="64" t="str">
        <f>IF(ISBLANK(C33)," ",VLOOKUP(C33,'Ders Dağılım'!A$2:I$862,2,0))</f>
        <v xml:space="preserve"> </v>
      </c>
      <c r="E33" s="64" t="str">
        <f>IF(ISBLANK(C33)," ",VLOOKUP(C33,'Ders Dağılım'!A$2:I$862,9,0))</f>
        <v xml:space="preserve"> </v>
      </c>
      <c r="F33" s="152"/>
      <c r="G33" s="269"/>
      <c r="H33" s="56">
        <v>0.75</v>
      </c>
      <c r="I33" s="81"/>
      <c r="J33" s="64" t="str">
        <f>IF(ISBLANK(I33)," ",VLOOKUP(I33,'Ders Dağılım'!A$2:H$862,2,0))</f>
        <v xml:space="preserve"> </v>
      </c>
      <c r="K33" s="64" t="str">
        <f>IF(ISBLANK(I33)," ",VLOOKUP(I33,'Ders Dağılım'!A$2:I$862,9,0))</f>
        <v xml:space="preserve"> </v>
      </c>
      <c r="L33" s="86"/>
    </row>
    <row r="34" spans="1:12" x14ac:dyDescent="0.2">
      <c r="A34" s="261"/>
      <c r="B34" s="56">
        <v>0.79166666666666696</v>
      </c>
      <c r="C34" s="81"/>
      <c r="D34" s="64" t="str">
        <f>IF(ISBLANK(C34)," ",VLOOKUP(C34,'Ders Dağılım'!A$2:I$862,2,0))</f>
        <v xml:space="preserve"> </v>
      </c>
      <c r="E34" s="64" t="str">
        <f>IF(ISBLANK(C34)," ",VLOOKUP(C34,'Ders Dağılım'!A$2:I$862,9,0))</f>
        <v xml:space="preserve"> </v>
      </c>
      <c r="F34" s="152"/>
      <c r="G34" s="269"/>
      <c r="H34" s="56">
        <v>0.79166666666666696</v>
      </c>
      <c r="I34" s="81"/>
      <c r="J34" s="64" t="str">
        <f>IF(ISBLANK(I34)," ",VLOOKUP(I34,'Ders Dağılım'!A$2:H$862,2,0))</f>
        <v xml:space="preserve"> </v>
      </c>
      <c r="K34" s="64" t="str">
        <f>IF(ISBLANK(I34)," ",VLOOKUP(I34,'Ders Dağılım'!A$2:I$862,9,0))</f>
        <v xml:space="preserve"> </v>
      </c>
      <c r="L34" s="86"/>
    </row>
    <row r="35" spans="1:12" x14ac:dyDescent="0.2">
      <c r="A35" s="261"/>
      <c r="B35" s="56">
        <v>0.83333333333333304</v>
      </c>
      <c r="C35" s="81"/>
      <c r="D35" s="64" t="str">
        <f>IF(ISBLANK(C35)," ",VLOOKUP(C35,'Ders Dağılım'!A$2:I$862,2,0))</f>
        <v xml:space="preserve"> </v>
      </c>
      <c r="E35" s="64" t="str">
        <f>IF(ISBLANK(C35)," ",VLOOKUP(C35,'Ders Dağılım'!A$2:I$862,9,0))</f>
        <v xml:space="preserve"> </v>
      </c>
      <c r="F35" s="190"/>
      <c r="G35" s="269"/>
      <c r="H35" s="56">
        <v>0.83333333333333304</v>
      </c>
      <c r="I35" s="81"/>
      <c r="J35" s="64" t="str">
        <f>IF(ISBLANK(I35)," ",VLOOKUP(I35,'Ders Dağılım'!A$2:H$862,2,0))</f>
        <v xml:space="preserve"> </v>
      </c>
      <c r="K35" s="64" t="str">
        <f>IF(ISBLANK(I35)," ",VLOOKUP(I35,'Ders Dağılım'!A$2:I$862,9,0))</f>
        <v xml:space="preserve"> </v>
      </c>
      <c r="L35" s="86"/>
    </row>
    <row r="36" spans="1:12" x14ac:dyDescent="0.2">
      <c r="A36" s="261"/>
      <c r="B36" s="56">
        <v>0.875</v>
      </c>
      <c r="C36" s="81"/>
      <c r="D36" s="64" t="str">
        <f>IF(ISBLANK(C36)," ",VLOOKUP(C36,'Ders Dağılım'!A$2:I$862,2,0))</f>
        <v xml:space="preserve"> </v>
      </c>
      <c r="E36" s="64" t="str">
        <f>IF(ISBLANK(C36)," ",VLOOKUP(C36,'Ders Dağılım'!A$2:I$862,9,0))</f>
        <v xml:space="preserve"> </v>
      </c>
      <c r="F36" s="154"/>
      <c r="G36" s="269"/>
      <c r="H36" s="56">
        <v>0.875</v>
      </c>
      <c r="I36" s="81"/>
      <c r="J36" s="64" t="str">
        <f>IF(ISBLANK(I36)," ",VLOOKUP(I36,'Ders Dağılım'!A$2:H$862,2,0))</f>
        <v xml:space="preserve"> </v>
      </c>
      <c r="K36" s="64" t="str">
        <f>IF(ISBLANK(I36)," ",VLOOKUP(I36,'Ders Dağılım'!A$2:I$862,9,0))</f>
        <v xml:space="preserve"> </v>
      </c>
      <c r="L36" s="86"/>
    </row>
    <row r="37" spans="1:12" ht="12" thickBot="1" x14ac:dyDescent="0.25">
      <c r="A37" s="266"/>
      <c r="B37" s="60">
        <v>0.91666666666666596</v>
      </c>
      <c r="C37" s="84"/>
      <c r="D37" s="65" t="str">
        <f>IF(ISBLANK(C37)," ",VLOOKUP(C37,'Ders Dağılım'!A$2:I$862,2,0))</f>
        <v xml:space="preserve"> </v>
      </c>
      <c r="E37" s="65" t="str">
        <f>IF(ISBLANK(C37)," ",VLOOKUP(C37,'Ders Dağılım'!A$2:I$862,9,0))</f>
        <v xml:space="preserve"> </v>
      </c>
      <c r="F37" s="153"/>
      <c r="G37" s="270"/>
      <c r="H37" s="58">
        <v>0.91666666666666596</v>
      </c>
      <c r="I37" s="88"/>
      <c r="J37" s="89" t="str">
        <f>IF(ISBLANK(I37)," ",VLOOKUP(I37,'Ders Dağılım'!A$2:H$862,2,0))</f>
        <v xml:space="preserve"> </v>
      </c>
      <c r="K37" s="89" t="str">
        <f>IF(ISBLANK(I37)," ",VLOOKUP(I37,'Ders Dağılım'!A$2:I$862,9,0))</f>
        <v xml:space="preserve"> </v>
      </c>
      <c r="L37" s="90"/>
    </row>
    <row r="38" spans="1:12" ht="12" customHeight="1" x14ac:dyDescent="0.2">
      <c r="A38" s="260" t="s">
        <v>8</v>
      </c>
      <c r="B38" s="54">
        <v>0.625</v>
      </c>
      <c r="C38" s="78"/>
      <c r="D38" s="63" t="str">
        <f>IF(ISBLANK(C38)," ",VLOOKUP(C38,'Ders Dağılım'!A$2:I$862,2,0))</f>
        <v xml:space="preserve"> </v>
      </c>
      <c r="E38" s="63" t="str">
        <f>IF(ISBLANK(C38)," ",VLOOKUP(C38,'Ders Dağılım'!A$2:I$862,9,0))</f>
        <v xml:space="preserve"> </v>
      </c>
      <c r="F38" s="151"/>
      <c r="G38" s="271" t="s">
        <v>8</v>
      </c>
      <c r="H38" s="54">
        <v>0.625</v>
      </c>
      <c r="I38" s="78"/>
      <c r="J38" s="63" t="str">
        <f>IF(ISBLANK(I38)," ",VLOOKUP(I38,'Ders Dağılım'!A$2:H$862,2,0))</f>
        <v xml:space="preserve"> </v>
      </c>
      <c r="K38" s="63" t="str">
        <f>IF(ISBLANK(I38)," ",VLOOKUP(I38,'Ders Dağılım'!A$2:I$862,9,0))</f>
        <v xml:space="preserve"> </v>
      </c>
      <c r="L38" s="85"/>
    </row>
    <row r="39" spans="1:12" x14ac:dyDescent="0.2">
      <c r="A39" s="261"/>
      <c r="B39" s="56">
        <v>0.66666666666666663</v>
      </c>
      <c r="C39" s="81"/>
      <c r="D39" s="64" t="str">
        <f>IF(ISBLANK(C39)," ",VLOOKUP(C39,'Ders Dağılım'!A$2:I$862,2,0))</f>
        <v xml:space="preserve"> </v>
      </c>
      <c r="E39" s="64" t="str">
        <f>IF(ISBLANK(C39)," ",VLOOKUP(C39,'Ders Dağılım'!A$2:I$862,9,0))</f>
        <v xml:space="preserve"> </v>
      </c>
      <c r="F39" s="152"/>
      <c r="G39" s="269"/>
      <c r="H39" s="56">
        <v>0.66666666666666663</v>
      </c>
      <c r="I39" s="81"/>
      <c r="J39" s="64" t="str">
        <f>IF(ISBLANK(I39)," ",VLOOKUP(I39,'Ders Dağılım'!A$2:H$862,2,0))</f>
        <v xml:space="preserve"> </v>
      </c>
      <c r="K39" s="64" t="str">
        <f>IF(ISBLANK(I39)," ",VLOOKUP(I39,'Ders Dağılım'!A$2:I$862,9,0))</f>
        <v xml:space="preserve"> </v>
      </c>
      <c r="L39" s="86"/>
    </row>
    <row r="40" spans="1:12" x14ac:dyDescent="0.2">
      <c r="A40" s="261"/>
      <c r="B40" s="56">
        <v>0.70833333333333304</v>
      </c>
      <c r="C40" s="81"/>
      <c r="D40" s="64" t="str">
        <f>IF(ISBLANK(C40)," ",VLOOKUP(C40,'Ders Dağılım'!A$2:I$862,2,0))</f>
        <v xml:space="preserve"> </v>
      </c>
      <c r="E40" s="64" t="str">
        <f>IF(ISBLANK(C40)," ",VLOOKUP(C40,'Ders Dağılım'!A$2:I$862,9,0))</f>
        <v xml:space="preserve"> </v>
      </c>
      <c r="F40" s="152"/>
      <c r="G40" s="269"/>
      <c r="H40" s="56">
        <v>0.70833333333333304</v>
      </c>
      <c r="I40" s="81"/>
      <c r="J40" s="64" t="str">
        <f>IF(ISBLANK(I40)," ",VLOOKUP(I40,'Ders Dağılım'!A$2:H$862,2,0))</f>
        <v xml:space="preserve"> </v>
      </c>
      <c r="K40" s="64" t="str">
        <f>IF(ISBLANK(I40)," ",VLOOKUP(I40,'Ders Dağılım'!A$2:I$862,9,0))</f>
        <v xml:space="preserve"> </v>
      </c>
      <c r="L40" s="86"/>
    </row>
    <row r="41" spans="1:12" x14ac:dyDescent="0.2">
      <c r="A41" s="261"/>
      <c r="B41" s="56">
        <v>0.75</v>
      </c>
      <c r="C41" s="81"/>
      <c r="D41" s="64" t="str">
        <f>IF(ISBLANK(C41)," ",VLOOKUP(C41,'Ders Dağılım'!A$2:I$862,2,0))</f>
        <v xml:space="preserve"> </v>
      </c>
      <c r="E41" s="64" t="str">
        <f>IF(ISBLANK(C41)," ",VLOOKUP(C41,'Ders Dağılım'!A$2:I$862,9,0))</f>
        <v xml:space="preserve"> </v>
      </c>
      <c r="F41" s="152"/>
      <c r="G41" s="269"/>
      <c r="H41" s="56">
        <v>0.75</v>
      </c>
      <c r="I41" s="81"/>
      <c r="J41" s="64" t="str">
        <f>IF(ISBLANK(I41)," ",VLOOKUP(I41,'Ders Dağılım'!A$2:H$862,2,0))</f>
        <v xml:space="preserve"> </v>
      </c>
      <c r="K41" s="64" t="str">
        <f>IF(ISBLANK(I41)," ",VLOOKUP(I41,'Ders Dağılım'!A$2:I$862,9,0))</f>
        <v xml:space="preserve"> </v>
      </c>
      <c r="L41" s="86"/>
    </row>
    <row r="42" spans="1:12" x14ac:dyDescent="0.2">
      <c r="A42" s="261"/>
      <c r="B42" s="56">
        <v>0.79166666666666696</v>
      </c>
      <c r="C42" s="81"/>
      <c r="D42" s="64" t="str">
        <f>IF(ISBLANK(C42)," ",VLOOKUP(C42,'Ders Dağılım'!A$2:I$862,2,0))</f>
        <v xml:space="preserve"> </v>
      </c>
      <c r="E42" s="64" t="str">
        <f>IF(ISBLANK(C42)," ",VLOOKUP(C42,'Ders Dağılım'!A$2:I$862,9,0))</f>
        <v xml:space="preserve"> </v>
      </c>
      <c r="F42" s="152"/>
      <c r="G42" s="269"/>
      <c r="H42" s="56">
        <v>0.79166666666666696</v>
      </c>
      <c r="I42" s="81"/>
      <c r="J42" s="64" t="str">
        <f>IF(ISBLANK(I42)," ",VLOOKUP(I42,'Ders Dağılım'!A$2:H$862,2,0))</f>
        <v xml:space="preserve"> </v>
      </c>
      <c r="K42" s="64" t="str">
        <f>IF(ISBLANK(I42)," ",VLOOKUP(I42,'Ders Dağılım'!A$2:I$862,9,0))</f>
        <v xml:space="preserve"> </v>
      </c>
      <c r="L42" s="86"/>
    </row>
    <row r="43" spans="1:12" x14ac:dyDescent="0.2">
      <c r="A43" s="261"/>
      <c r="B43" s="56">
        <v>0.83333333333333304</v>
      </c>
      <c r="C43" s="81"/>
      <c r="D43" s="64" t="str">
        <f>IF(ISBLANK(C43)," ",VLOOKUP(C43,'Ders Dağılım'!A$2:I$862,2,0))</f>
        <v xml:space="preserve"> </v>
      </c>
      <c r="E43" s="64" t="str">
        <f>IF(ISBLANK(C43)," ",VLOOKUP(C43,'Ders Dağılım'!A$2:I$862,9,0))</f>
        <v xml:space="preserve"> </v>
      </c>
      <c r="F43" s="186"/>
      <c r="G43" s="269"/>
      <c r="H43" s="56">
        <v>0.83333333333333304</v>
      </c>
      <c r="I43" s="81"/>
      <c r="J43" s="64" t="str">
        <f>IF(ISBLANK(I43)," ",VLOOKUP(I43,'Ders Dağılım'!A$2:H$862,2,0))</f>
        <v xml:space="preserve"> </v>
      </c>
      <c r="K43" s="64" t="str">
        <f>IF(ISBLANK(I43)," ",VLOOKUP(I43,'Ders Dağılım'!A$2:I$862,9,0))</f>
        <v xml:space="preserve"> </v>
      </c>
      <c r="L43" s="86"/>
    </row>
    <row r="44" spans="1:12" x14ac:dyDescent="0.2">
      <c r="A44" s="261"/>
      <c r="B44" s="56">
        <v>0.875</v>
      </c>
      <c r="C44" s="81"/>
      <c r="D44" s="64" t="str">
        <f>IF(ISBLANK(C44)," ",VLOOKUP(C44,'Ders Dağılım'!A$2:I$862,2,0))</f>
        <v xml:space="preserve"> </v>
      </c>
      <c r="E44" s="64" t="str">
        <f>IF(ISBLANK(C44)," ",VLOOKUP(C44,'Ders Dağılım'!A$2:I$862,9,0))</f>
        <v xml:space="preserve"> </v>
      </c>
      <c r="F44" s="86"/>
      <c r="G44" s="269"/>
      <c r="H44" s="56">
        <v>0.875</v>
      </c>
      <c r="I44" s="81"/>
      <c r="J44" s="64" t="str">
        <f>IF(ISBLANK(I44)," ",VLOOKUP(I44,'Ders Dağılım'!A$2:H$862,2,0))</f>
        <v xml:space="preserve"> </v>
      </c>
      <c r="K44" s="64" t="str">
        <f>IF(ISBLANK(I44)," ",VLOOKUP(I44,'Ders Dağılım'!A$2:I$862,9,0))</f>
        <v xml:space="preserve"> </v>
      </c>
      <c r="L44" s="86"/>
    </row>
    <row r="45" spans="1:12" ht="12" thickBot="1" x14ac:dyDescent="0.25">
      <c r="A45" s="266"/>
      <c r="B45" s="60">
        <v>0.91666666666666596</v>
      </c>
      <c r="C45" s="84"/>
      <c r="D45" s="65" t="str">
        <f>IF(ISBLANK(C45)," ",VLOOKUP(C45,'Ders Dağılım'!A$2:I$862,2,0))</f>
        <v xml:space="preserve"> </v>
      </c>
      <c r="E45" s="65" t="str">
        <f>IF(ISBLANK(C45)," ",VLOOKUP(C45,'Ders Dağılım'!A$2:I$862,9,0))</f>
        <v xml:space="preserve"> </v>
      </c>
      <c r="F45" s="87"/>
      <c r="G45" s="272"/>
      <c r="H45" s="60">
        <v>0.91666666666666596</v>
      </c>
      <c r="I45" s="84"/>
      <c r="J45" s="65" t="str">
        <f>IF(ISBLANK(I45)," ",VLOOKUP(I45,'Ders Dağılım'!A$2:H$862,2,0))</f>
        <v xml:space="preserve"> </v>
      </c>
      <c r="K45" s="65" t="str">
        <f>IF(ISBLANK(I45)," ",VLOOKUP(I45,'Ders Dağılım'!A$2:I$862,9,0))</f>
        <v xml:space="preserve"> </v>
      </c>
      <c r="L45" s="87"/>
    </row>
  </sheetData>
  <sheetProtection algorithmName="SHA-512" hashValue="yNLwP0eKwWUlPLzagyU6jskYqBD5EjWTbWXImQCChnkc/653cCjaofPPSrK26FWSDXRoosKwMgZIyqufxGq5ZA==" saltValue="VHXyKfW+7a9/PJzQHCUDGg==" spinCount="100000" sheet="1" objects="1" scenarios="1"/>
  <mergeCells count="12">
    <mergeCell ref="A30:A37"/>
    <mergeCell ref="G30:G37"/>
    <mergeCell ref="A38:A45"/>
    <mergeCell ref="G38:G45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5" workbookViewId="0">
      <selection activeCell="M5" sqref="M5"/>
    </sheetView>
  </sheetViews>
  <sheetFormatPr defaultColWidth="9.140625" defaultRowHeight="11.25" x14ac:dyDescent="0.2"/>
  <cols>
    <col min="1" max="1" width="2.5703125" style="47" customWidth="1"/>
    <col min="2" max="2" width="4.5703125" style="48" customWidth="1"/>
    <col min="3" max="3" width="7.5703125" style="73" customWidth="1"/>
    <col min="4" max="4" width="25.5703125" style="47" customWidth="1"/>
    <col min="5" max="5" width="22.5703125" style="47" customWidth="1"/>
    <col min="6" max="6" width="5.5703125" style="73" customWidth="1"/>
    <col min="7" max="7" width="2.5703125" style="49" customWidth="1"/>
    <col min="8" max="8" width="5.42578125" style="49" customWidth="1"/>
    <col min="9" max="9" width="7.5703125" style="73" customWidth="1"/>
    <col min="10" max="10" width="25.5703125" style="47" customWidth="1"/>
    <col min="11" max="11" width="22.5703125" style="47" customWidth="1"/>
    <col min="12" max="12" width="5.5703125" style="47" customWidth="1"/>
    <col min="13" max="16384" width="9.140625" style="47"/>
  </cols>
  <sheetData>
    <row r="1" spans="1:12" ht="12.95" x14ac:dyDescent="0.3">
      <c r="A1" s="268" t="str">
        <f>CONCATENATE('Ders Dağılım'!K1," ÖĞRETİM YILI ",'Ders Dağılım'!K2," YARIYILI")</f>
        <v>2025-2026 ÖĞRETİM YILI BAHAR YARIYILI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12.95" x14ac:dyDescent="0.3">
      <c r="A2" s="268" t="str">
        <f>CONCATENATE('Ders Dağılım'!J6," HAFTALIK DERS PROGRAMI")</f>
        <v>SOSYAL GÜVENLİK PROGRAMI HAFTALIK DERS PROGRAMI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11.1" thickBot="1" x14ac:dyDescent="0.3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45" t="s">
        <v>9</v>
      </c>
      <c r="G4" s="66"/>
      <c r="H4" s="52" t="s">
        <v>0</v>
      </c>
      <c r="I4" s="52" t="s">
        <v>1</v>
      </c>
      <c r="J4" s="51" t="s">
        <v>2</v>
      </c>
      <c r="K4" s="51" t="s">
        <v>3</v>
      </c>
      <c r="L4" s="53" t="s">
        <v>9</v>
      </c>
    </row>
    <row r="5" spans="1:12" ht="12" customHeight="1" x14ac:dyDescent="0.2">
      <c r="A5" s="260" t="s">
        <v>4</v>
      </c>
      <c r="B5" s="54">
        <v>0.38541666666666669</v>
      </c>
      <c r="C5" s="142"/>
      <c r="D5" s="63" t="str">
        <f>IF(ISBLANK(C5)," ",VLOOKUP(C5,'Ders Dağılım'!A$2:H$862,2,0))</f>
        <v xml:space="preserve"> </v>
      </c>
      <c r="E5" s="63" t="str">
        <f>IF(ISBLANK(C5)," ",VLOOKUP(C5,'Ders Dağılım'!A$2:H$862,8,0))</f>
        <v xml:space="preserve"> </v>
      </c>
      <c r="F5" s="78"/>
      <c r="G5" s="260" t="s">
        <v>4</v>
      </c>
      <c r="H5" s="55">
        <v>0.38541666666666669</v>
      </c>
      <c r="I5" s="230" t="s">
        <v>406</v>
      </c>
      <c r="J5" s="63" t="str">
        <f>IF(ISBLANK(I5)," ",VLOOKUP(I5,'Ders Dağılım'!A$2:H$862,2,0))</f>
        <v>Müşteri İlişkileri Yönetimi</v>
      </c>
      <c r="K5" s="63" t="str">
        <f>IF(ISBLANK(I5)," ",VLOOKUP(I5,'Ders Dağılım'!A$2:H$862,8,0))</f>
        <v>Öğr. Gör. Elif ATAMAN ERDOĞDU</v>
      </c>
      <c r="L5" s="85" t="s">
        <v>227</v>
      </c>
    </row>
    <row r="6" spans="1:12" x14ac:dyDescent="0.2">
      <c r="A6" s="261"/>
      <c r="B6" s="56">
        <v>0.42708333333333331</v>
      </c>
      <c r="C6" s="140" t="s">
        <v>383</v>
      </c>
      <c r="D6" s="64" t="str">
        <f>IF(ISBLANK(C6)," ",VLOOKUP(C6,'Ders Dağılım'!A$2:H$862,2,0))</f>
        <v>Genel Muhasebe II</v>
      </c>
      <c r="E6" s="64" t="str">
        <f>IF(ISBLANK(C6)," ",VLOOKUP(C6,'Ders Dağılım'!A$2:H$862,8,0))</f>
        <v>Öğr. Gör. Tunahan BİLGİN</v>
      </c>
      <c r="F6" s="81" t="s">
        <v>224</v>
      </c>
      <c r="G6" s="261"/>
      <c r="H6" s="57">
        <v>0.42708333333333331</v>
      </c>
      <c r="I6" s="231" t="s">
        <v>406</v>
      </c>
      <c r="J6" s="64" t="str">
        <f>IF(ISBLANK(I6)," ",VLOOKUP(I6,'Ders Dağılım'!A$2:H$862,2,0))</f>
        <v>Müşteri İlişkileri Yönetimi</v>
      </c>
      <c r="K6" s="64" t="str">
        <f>IF(ISBLANK(I6)," ",VLOOKUP(I6,'Ders Dağılım'!A$2:H$862,8,0))</f>
        <v>Öğr. Gör. Elif ATAMAN ERDOĞDU</v>
      </c>
      <c r="L6" s="86" t="s">
        <v>227</v>
      </c>
    </row>
    <row r="7" spans="1:12" x14ac:dyDescent="0.2">
      <c r="A7" s="261"/>
      <c r="B7" s="56">
        <v>0.46875</v>
      </c>
      <c r="C7" s="140" t="s">
        <v>383</v>
      </c>
      <c r="D7" s="64" t="str">
        <f>IF(ISBLANK(C7)," ",VLOOKUP(C7,'Ders Dağılım'!A$2:H$862,2,0))</f>
        <v>Genel Muhasebe II</v>
      </c>
      <c r="E7" s="64" t="str">
        <f>IF(ISBLANK(C7)," ",VLOOKUP(C7,'Ders Dağılım'!A$2:H$862,8,0))</f>
        <v>Öğr. Gör. Tunahan BİLGİN</v>
      </c>
      <c r="F7" s="81" t="s">
        <v>224</v>
      </c>
      <c r="G7" s="261"/>
      <c r="H7" s="57">
        <v>0.46875</v>
      </c>
      <c r="I7" s="231" t="s">
        <v>406</v>
      </c>
      <c r="J7" s="64" t="str">
        <f>IF(ISBLANK(I7)," ",VLOOKUP(I7,'Ders Dağılım'!A$2:H$862,2,0))</f>
        <v>Müşteri İlişkileri Yönetimi</v>
      </c>
      <c r="K7" s="64" t="str">
        <f>IF(ISBLANK(I7)," ",VLOOKUP(I7,'Ders Dağılım'!A$2:H$862,8,0))</f>
        <v>Öğr. Gör. Elif ATAMAN ERDOĞDU</v>
      </c>
      <c r="L7" s="86" t="s">
        <v>227</v>
      </c>
    </row>
    <row r="8" spans="1:12" x14ac:dyDescent="0.2">
      <c r="A8" s="261"/>
      <c r="B8" s="56">
        <v>0.5</v>
      </c>
      <c r="C8" s="140"/>
      <c r="D8" s="64" t="str">
        <f>IF(ISBLANK(C8)," ",VLOOKUP(C8,'Ders Dağılım'!A$2:H$862,2,0))</f>
        <v xml:space="preserve"> </v>
      </c>
      <c r="E8" s="64" t="str">
        <f>IF(ISBLANK(C8)," ",VLOOKUP(C8,'Ders Dağılım'!A$2:H$862,8,0))</f>
        <v xml:space="preserve"> </v>
      </c>
      <c r="F8" s="81"/>
      <c r="G8" s="261"/>
      <c r="H8" s="57">
        <v>0.5</v>
      </c>
      <c r="I8" s="231"/>
      <c r="J8" s="64" t="str">
        <f>IF(ISBLANK(I8)," ",VLOOKUP(I8,'Ders Dağılım'!A$2:H$862,2,0))</f>
        <v xml:space="preserve"> </v>
      </c>
      <c r="K8" s="64" t="str">
        <f>IF(ISBLANK(I8)," ",VLOOKUP(I8,'Ders Dağılım'!A$2:H$862,8,0))</f>
        <v xml:space="preserve"> </v>
      </c>
      <c r="L8" s="86"/>
    </row>
    <row r="9" spans="1:12" x14ac:dyDescent="0.2">
      <c r="A9" s="261"/>
      <c r="B9" s="56">
        <v>0.54166666666666663</v>
      </c>
      <c r="C9" s="140" t="s">
        <v>381</v>
      </c>
      <c r="D9" s="64" t="str">
        <f>IF(ISBLANK(C9)," ",VLOOKUP(C9,'Ders Dağılım'!A$2:H$862,2,0))</f>
        <v>Sosyal Güvenliğe Giriş</v>
      </c>
      <c r="E9" s="64" t="str">
        <f>IF(ISBLANK(C9)," ",VLOOKUP(C9,'Ders Dağılım'!A$2:H$862,8,0))</f>
        <v>Öğr. Gör. Dr. M. Selçuk ÖZKAN</v>
      </c>
      <c r="F9" s="81" t="s">
        <v>224</v>
      </c>
      <c r="G9" s="261"/>
      <c r="H9" s="57">
        <v>0.54166666666666663</v>
      </c>
      <c r="I9" s="231" t="s">
        <v>398</v>
      </c>
      <c r="J9" s="64" t="str">
        <f>IF(ISBLANK(I9)," ",VLOOKUP(I9,'Ders Dağılım'!A$2:H$862,2,0))</f>
        <v>Sosyal Güvenliğin Güncel Sorunları</v>
      </c>
      <c r="K9" s="64" t="str">
        <f>IF(ISBLANK(I9)," ",VLOOKUP(I9,'Ders Dağılım'!A$2:H$862,8,0))</f>
        <v>Öğr. Gör. Ömer YILMAZ</v>
      </c>
      <c r="L9" s="86" t="s">
        <v>227</v>
      </c>
    </row>
    <row r="10" spans="1:12" x14ac:dyDescent="0.2">
      <c r="A10" s="261"/>
      <c r="B10" s="56">
        <v>0.58333333333333337</v>
      </c>
      <c r="C10" s="140" t="s">
        <v>381</v>
      </c>
      <c r="D10" s="64" t="str">
        <f>IF(ISBLANK(C10)," ",VLOOKUP(C10,'Ders Dağılım'!A$2:H$862,2,0))</f>
        <v>Sosyal Güvenliğe Giriş</v>
      </c>
      <c r="E10" s="64" t="str">
        <f>IF(ISBLANK(C10)," ",VLOOKUP(C10,'Ders Dağılım'!A$2:H$862,8,0))</f>
        <v>Öğr. Gör. Dr. M. Selçuk ÖZKAN</v>
      </c>
      <c r="F10" s="81" t="s">
        <v>224</v>
      </c>
      <c r="G10" s="261"/>
      <c r="H10" s="57">
        <v>0.58333333333333337</v>
      </c>
      <c r="I10" s="231" t="s">
        <v>398</v>
      </c>
      <c r="J10" s="64" t="str">
        <f>IF(ISBLANK(I10)," ",VLOOKUP(I10,'Ders Dağılım'!A$2:H$862,2,0))</f>
        <v>Sosyal Güvenliğin Güncel Sorunları</v>
      </c>
      <c r="K10" s="64" t="str">
        <f>IF(ISBLANK(I10)," ",VLOOKUP(I10,'Ders Dağılım'!A$2:H$862,8,0))</f>
        <v>Öğr. Gör. Ömer YILMAZ</v>
      </c>
      <c r="L10" s="86" t="s">
        <v>227</v>
      </c>
    </row>
    <row r="11" spans="1:12" x14ac:dyDescent="0.2">
      <c r="A11" s="261"/>
      <c r="B11" s="56">
        <v>0.625</v>
      </c>
      <c r="C11" s="140"/>
      <c r="D11" s="64" t="str">
        <f>IF(ISBLANK(C11)," ",VLOOKUP(C11,'Ders Dağılım'!A$2:H$862,2,0))</f>
        <v xml:space="preserve"> </v>
      </c>
      <c r="E11" s="64" t="str">
        <f>IF(ISBLANK(C11)," ",VLOOKUP(C11,'Ders Dağılım'!A$2:H$862,8,0))</f>
        <v xml:space="preserve"> </v>
      </c>
      <c r="F11" s="81"/>
      <c r="G11" s="261"/>
      <c r="H11" s="57">
        <v>0.625</v>
      </c>
      <c r="I11" s="231" t="s">
        <v>394</v>
      </c>
      <c r="J11" s="64" t="str">
        <f>IF(ISBLANK(I11)," ",VLOOKUP(I11,'Ders Dağılım'!A$2:H$862,2,0))</f>
        <v>İş Hukuku Uygulamaları</v>
      </c>
      <c r="K11" s="64" t="str">
        <f>IF(ISBLANK(I11)," ",VLOOKUP(I11,'Ders Dağılım'!A$2:H$862,8,0))</f>
        <v>Öğr. Gör. Dr. M. Selçuk ÖZKAN</v>
      </c>
      <c r="L11" s="86" t="s">
        <v>227</v>
      </c>
    </row>
    <row r="12" spans="1:12" ht="12" thickBot="1" x14ac:dyDescent="0.25">
      <c r="A12" s="266"/>
      <c r="B12" s="60">
        <v>0.66666666666666663</v>
      </c>
      <c r="C12" s="141"/>
      <c r="D12" s="65" t="str">
        <f>IF(ISBLANK(C12)," ",VLOOKUP(C12,'Ders Dağılım'!A$2:H$862,2,0))</f>
        <v xml:space="preserve"> </v>
      </c>
      <c r="E12" s="65" t="str">
        <f>IF(ISBLANK(C12)," ",VLOOKUP(C12,'Ders Dağılım'!A$2:H$862,8,0))</f>
        <v xml:space="preserve"> </v>
      </c>
      <c r="F12" s="84"/>
      <c r="G12" s="266"/>
      <c r="H12" s="61">
        <v>0.66666666666666663</v>
      </c>
      <c r="I12" s="232" t="s">
        <v>394</v>
      </c>
      <c r="J12" s="65" t="str">
        <f>IF(ISBLANK(I12)," ",VLOOKUP(I12,'Ders Dağılım'!A$2:H$862,2,0))</f>
        <v>İş Hukuku Uygulamaları</v>
      </c>
      <c r="K12" s="65" t="str">
        <f>IF(ISBLANK(I12)," ",VLOOKUP(I12,'Ders Dağılım'!A$2:H$862,8,0))</f>
        <v>Öğr. Gör. Dr. M. Selçuk ÖZKAN</v>
      </c>
      <c r="L12" s="87" t="s">
        <v>227</v>
      </c>
    </row>
    <row r="13" spans="1:12" ht="12" customHeight="1" x14ac:dyDescent="0.2">
      <c r="A13" s="260" t="s">
        <v>5</v>
      </c>
      <c r="B13" s="54">
        <v>0.38541666666666669</v>
      </c>
      <c r="C13" s="142"/>
      <c r="D13" s="63" t="str">
        <f>IF(ISBLANK(C13)," ",VLOOKUP(C13,'Ders Dağılım'!A$2:H$862,2,0))</f>
        <v xml:space="preserve"> </v>
      </c>
      <c r="E13" s="63" t="str">
        <f>IF(ISBLANK(C13)," ",VLOOKUP(C13,'Ders Dağılım'!A$2:H$862,8,0))</f>
        <v xml:space="preserve"> </v>
      </c>
      <c r="F13" s="85"/>
      <c r="G13" s="260" t="s">
        <v>5</v>
      </c>
      <c r="H13" s="55">
        <v>0.38541666666666669</v>
      </c>
      <c r="I13" s="230" t="s">
        <v>408</v>
      </c>
      <c r="J13" s="63" t="str">
        <f>IF(ISBLANK(I13)," ",VLOOKUP(I13,'Ders Dağılım'!A$2:H$862,2,0))</f>
        <v>Muhasebe Denetimi</v>
      </c>
      <c r="K13" s="63" t="str">
        <f>IF(ISBLANK(I13)," ",VLOOKUP(I13,'Ders Dağılım'!A$2:H$862,8,0))</f>
        <v>Öğr. Gör. Ömer YILMAZ</v>
      </c>
      <c r="L13" s="85" t="s">
        <v>217</v>
      </c>
    </row>
    <row r="14" spans="1:12" x14ac:dyDescent="0.2">
      <c r="A14" s="261"/>
      <c r="B14" s="56">
        <v>0.42708333333333331</v>
      </c>
      <c r="C14" s="140" t="s">
        <v>383</v>
      </c>
      <c r="D14" s="64" t="str">
        <f>IF(ISBLANK(C14)," ",VLOOKUP(C14,'Ders Dağılım'!A$2:H$862,2,0))</f>
        <v>Genel Muhasebe II</v>
      </c>
      <c r="E14" s="64" t="str">
        <f>IF(ISBLANK(C14)," ",VLOOKUP(C14,'Ders Dağılım'!A$2:H$862,8,0))</f>
        <v>Öğr. Gör. Tunahan BİLGİN</v>
      </c>
      <c r="F14" s="86" t="s">
        <v>224</v>
      </c>
      <c r="G14" s="261"/>
      <c r="H14" s="57">
        <v>0.42708333333333331</v>
      </c>
      <c r="I14" s="231" t="s">
        <v>408</v>
      </c>
      <c r="J14" s="64" t="str">
        <f>IF(ISBLANK(I14)," ",VLOOKUP(I14,'Ders Dağılım'!A$2:H$862,2,0))</f>
        <v>Muhasebe Denetimi</v>
      </c>
      <c r="K14" s="64" t="str">
        <f>IF(ISBLANK(I14)," ",VLOOKUP(I14,'Ders Dağılım'!A$2:H$862,8,0))</f>
        <v>Öğr. Gör. Ömer YILMAZ</v>
      </c>
      <c r="L14" s="86" t="s">
        <v>217</v>
      </c>
    </row>
    <row r="15" spans="1:12" x14ac:dyDescent="0.2">
      <c r="A15" s="261"/>
      <c r="B15" s="56">
        <v>0.46875</v>
      </c>
      <c r="C15" s="140" t="s">
        <v>383</v>
      </c>
      <c r="D15" s="64" t="str">
        <f>IF(ISBLANK(C15)," ",VLOOKUP(C15,'Ders Dağılım'!A$2:H$862,2,0))</f>
        <v>Genel Muhasebe II</v>
      </c>
      <c r="E15" s="64" t="str">
        <f>IF(ISBLANK(C15)," ",VLOOKUP(C15,'Ders Dağılım'!A$2:H$862,8,0))</f>
        <v>Öğr. Gör. Tunahan BİLGİN</v>
      </c>
      <c r="F15" s="86" t="s">
        <v>224</v>
      </c>
      <c r="G15" s="261"/>
      <c r="H15" s="57">
        <v>0.46875</v>
      </c>
      <c r="I15" s="231" t="s">
        <v>408</v>
      </c>
      <c r="J15" s="64" t="str">
        <f>IF(ISBLANK(I15)," ",VLOOKUP(I15,'Ders Dağılım'!A$2:H$862,2,0))</f>
        <v>Muhasebe Denetimi</v>
      </c>
      <c r="K15" s="64" t="str">
        <f>IF(ISBLANK(I15)," ",VLOOKUP(I15,'Ders Dağılım'!A$2:H$862,8,0))</f>
        <v>Öğr. Gör. Ömer YILMAZ</v>
      </c>
      <c r="L15" s="86" t="s">
        <v>217</v>
      </c>
    </row>
    <row r="16" spans="1:12" x14ac:dyDescent="0.2">
      <c r="A16" s="261"/>
      <c r="B16" s="56">
        <v>0.5</v>
      </c>
      <c r="C16" s="140"/>
      <c r="D16" s="64" t="str">
        <f>IF(ISBLANK(C16)," ",VLOOKUP(C16,'Ders Dağılım'!A$2:H$862,2,0))</f>
        <v xml:space="preserve"> </v>
      </c>
      <c r="E16" s="64" t="str">
        <f>IF(ISBLANK(C16)," ",VLOOKUP(C16,'Ders Dağılım'!A$2:H$862,8,0))</f>
        <v xml:space="preserve"> </v>
      </c>
      <c r="F16" s="86"/>
      <c r="G16" s="261"/>
      <c r="H16" s="57">
        <v>0.5</v>
      </c>
      <c r="I16" s="231"/>
      <c r="J16" s="64" t="str">
        <f>IF(ISBLANK(I16)," ",VLOOKUP(I16,'Ders Dağılım'!A$2:H$862,2,0))</f>
        <v xml:space="preserve"> </v>
      </c>
      <c r="K16" s="64" t="str">
        <f>IF(ISBLANK(I16)," ",VLOOKUP(I16,'Ders Dağılım'!A$2:H$862,8,0))</f>
        <v xml:space="preserve"> </v>
      </c>
      <c r="L16" s="86"/>
    </row>
    <row r="17" spans="1:12" x14ac:dyDescent="0.2">
      <c r="A17" s="261"/>
      <c r="B17" s="56">
        <v>0.54166666666666663</v>
      </c>
      <c r="C17" s="140" t="s">
        <v>389</v>
      </c>
      <c r="D17" s="64" t="str">
        <f>IF(ISBLANK(C17)," ",VLOOKUP(C17,'Ders Dağılım'!A$2:H$862,2,0))</f>
        <v>Ticari Matematik</v>
      </c>
      <c r="E17" s="64" t="str">
        <f>IF(ISBLANK(C17)," ",VLOOKUP(C17,'Ders Dağılım'!A$2:H$862,8,0))</f>
        <v>Doç. Dr. Evren ERGÜN</v>
      </c>
      <c r="F17" s="86" t="s">
        <v>219</v>
      </c>
      <c r="G17" s="261"/>
      <c r="H17" s="57">
        <v>0.54166666666666663</v>
      </c>
      <c r="I17" s="231" t="s">
        <v>407</v>
      </c>
      <c r="J17" s="64" t="str">
        <f>IF(ISBLANK(I17)," ",VLOOKUP(I17,'Ders Dağılım'!A$2:H$862,2,0))</f>
        <v>İnsan Kaynakları Yönetimi</v>
      </c>
      <c r="K17" s="64" t="str">
        <f>IF(ISBLANK(I17)," ",VLOOKUP(I17,'Ders Dağılım'!A$2:H$862,8,0))</f>
        <v>Öğr. Gör. Seval ŞENGEZER</v>
      </c>
      <c r="L17" s="86" t="s">
        <v>227</v>
      </c>
    </row>
    <row r="18" spans="1:12" x14ac:dyDescent="0.2">
      <c r="A18" s="261"/>
      <c r="B18" s="56">
        <v>0.58333333333333337</v>
      </c>
      <c r="C18" s="140" t="s">
        <v>389</v>
      </c>
      <c r="D18" s="64" t="str">
        <f>IF(ISBLANK(C18)," ",VLOOKUP(C18,'Ders Dağılım'!A$2:H$862,2,0))</f>
        <v>Ticari Matematik</v>
      </c>
      <c r="E18" s="64" t="str">
        <f>IF(ISBLANK(C18)," ",VLOOKUP(C18,'Ders Dağılım'!A$2:H$862,8,0))</f>
        <v>Doç. Dr. Evren ERGÜN</v>
      </c>
      <c r="F18" s="86" t="s">
        <v>219</v>
      </c>
      <c r="G18" s="261"/>
      <c r="H18" s="57">
        <v>0.58333333333333337</v>
      </c>
      <c r="I18" s="231" t="s">
        <v>407</v>
      </c>
      <c r="J18" s="64" t="str">
        <f>IF(ISBLANK(I18)," ",VLOOKUP(I18,'Ders Dağılım'!A$2:H$862,2,0))</f>
        <v>İnsan Kaynakları Yönetimi</v>
      </c>
      <c r="K18" s="64" t="str">
        <f>IF(ISBLANK(I18)," ",VLOOKUP(I18,'Ders Dağılım'!A$2:H$862,8,0))</f>
        <v>Öğr. Gör. Seval ŞENGEZER</v>
      </c>
      <c r="L18" s="86" t="s">
        <v>227</v>
      </c>
    </row>
    <row r="19" spans="1:12" x14ac:dyDescent="0.2">
      <c r="A19" s="261"/>
      <c r="B19" s="56">
        <v>0.625</v>
      </c>
      <c r="C19" s="140" t="s">
        <v>388</v>
      </c>
      <c r="D19" s="64" t="str">
        <f>IF(ISBLANK(C19)," ",VLOOKUP(C19,'Ders Dağılım'!A$2:H$862,2,0))</f>
        <v>Ofis Programları II</v>
      </c>
      <c r="E19" s="64" t="str">
        <f>IF(ISBLANK(C19)," ",VLOOKUP(C19,'Ders Dağılım'!A$2:H$862,8,0))</f>
        <v>Öğr. Gör. Serkan VARAN</v>
      </c>
      <c r="F19" s="86" t="s">
        <v>225</v>
      </c>
      <c r="G19" s="261"/>
      <c r="H19" s="57">
        <v>0.625</v>
      </c>
      <c r="I19" s="231"/>
      <c r="J19" s="64" t="str">
        <f>IF(ISBLANK(I19)," ",VLOOKUP(I19,'Ders Dağılım'!A$2:H$862,2,0))</f>
        <v xml:space="preserve"> </v>
      </c>
      <c r="K19" s="64" t="str">
        <f>IF(ISBLANK(I19)," ",VLOOKUP(I19,'Ders Dağılım'!A$2:H$862,8,0))</f>
        <v xml:space="preserve"> </v>
      </c>
      <c r="L19" s="86"/>
    </row>
    <row r="20" spans="1:12" ht="12" thickBot="1" x14ac:dyDescent="0.25">
      <c r="A20" s="266"/>
      <c r="B20" s="60">
        <v>0.66666666666666663</v>
      </c>
      <c r="C20" s="144" t="s">
        <v>388</v>
      </c>
      <c r="D20" s="65" t="str">
        <f>IF(ISBLANK(C20)," ",VLOOKUP(C20,'Ders Dağılım'!A$2:H$862,2,0))</f>
        <v>Ofis Programları II</v>
      </c>
      <c r="E20" s="65" t="str">
        <f>IF(ISBLANK(C20)," ",VLOOKUP(C20,'Ders Dağılım'!A$2:H$862,8,0))</f>
        <v>Öğr. Gör. Serkan VARAN</v>
      </c>
      <c r="F20" s="87" t="s">
        <v>225</v>
      </c>
      <c r="G20" s="266"/>
      <c r="H20" s="61">
        <v>0.66666666666666663</v>
      </c>
      <c r="I20" s="232"/>
      <c r="J20" s="65" t="str">
        <f>IF(ISBLANK(I20)," ",VLOOKUP(I20,'Ders Dağılım'!A$2:H$862,2,0))</f>
        <v xml:space="preserve"> </v>
      </c>
      <c r="K20" s="65" t="str">
        <f>IF(ISBLANK(I20)," ",VLOOKUP(I20,'Ders Dağılım'!A$2:H$862,8,0))</f>
        <v xml:space="preserve"> </v>
      </c>
      <c r="L20" s="87"/>
    </row>
    <row r="21" spans="1:12" ht="12" customHeight="1" x14ac:dyDescent="0.2">
      <c r="A21" s="260" t="s">
        <v>6</v>
      </c>
      <c r="B21" s="54">
        <v>0.38541666666666669</v>
      </c>
      <c r="C21" s="143"/>
      <c r="D21" s="63" t="str">
        <f>IF(ISBLANK(C21)," ",VLOOKUP(C21,'Ders Dağılım'!A$2:H$862,2,0))</f>
        <v xml:space="preserve"> </v>
      </c>
      <c r="E21" s="63" t="str">
        <f>IF(ISBLANK(C21)," ",VLOOKUP(C21,'Ders Dağılım'!A$2:H$862,8,0))</f>
        <v xml:space="preserve"> </v>
      </c>
      <c r="F21" s="85"/>
      <c r="G21" s="260" t="s">
        <v>6</v>
      </c>
      <c r="H21" s="55">
        <v>0.38541666666666669</v>
      </c>
      <c r="I21" s="230" t="s">
        <v>404</v>
      </c>
      <c r="J21" s="63" t="str">
        <f>IF(ISBLANK(I21)," ",VLOOKUP(I21,'Ders Dağılım'!A$2:H$862,2,0))</f>
        <v>SGK Veri Giriş Uygulamaları</v>
      </c>
      <c r="K21" s="63" t="str">
        <f>IF(ISBLANK(I21)," ",VLOOKUP(I21,'Ders Dağılım'!A$2:H$862,8,0))</f>
        <v>Öğr. Gör. Mustafa SOLMAZ</v>
      </c>
      <c r="L21" s="85" t="s">
        <v>506</v>
      </c>
    </row>
    <row r="22" spans="1:12" x14ac:dyDescent="0.2">
      <c r="A22" s="261"/>
      <c r="B22" s="56">
        <v>0.42708333333333331</v>
      </c>
      <c r="C22" s="140" t="s">
        <v>385</v>
      </c>
      <c r="D22" s="64" t="str">
        <f>IF(ISBLANK(C22)," ",VLOOKUP(C22,'Ders Dağılım'!A$2:H$862,2,0))</f>
        <v>Makro Ekonomi</v>
      </c>
      <c r="E22" s="64" t="str">
        <f>IF(ISBLANK(C22)," ",VLOOKUP(C22,'Ders Dağılım'!A$2:H$862,8,0))</f>
        <v>Öğr. Gör. Seval ŞENGEZER</v>
      </c>
      <c r="F22" s="86" t="s">
        <v>224</v>
      </c>
      <c r="G22" s="261"/>
      <c r="H22" s="57">
        <v>0.42708333333333331</v>
      </c>
      <c r="I22" s="231" t="s">
        <v>404</v>
      </c>
      <c r="J22" s="64" t="str">
        <f>IF(ISBLANK(I22)," ",VLOOKUP(I22,'Ders Dağılım'!A$2:H$862,2,0))</f>
        <v>SGK Veri Giriş Uygulamaları</v>
      </c>
      <c r="K22" s="64" t="str">
        <f>IF(ISBLANK(I22)," ",VLOOKUP(I22,'Ders Dağılım'!A$2:H$862,8,0))</f>
        <v>Öğr. Gör. Mustafa SOLMAZ</v>
      </c>
      <c r="L22" s="86" t="s">
        <v>506</v>
      </c>
    </row>
    <row r="23" spans="1:12" x14ac:dyDescent="0.2">
      <c r="A23" s="261"/>
      <c r="B23" s="56">
        <v>0.46875</v>
      </c>
      <c r="C23" s="140" t="s">
        <v>385</v>
      </c>
      <c r="D23" s="64" t="str">
        <f>IF(ISBLANK(C23)," ",VLOOKUP(C23,'Ders Dağılım'!A$2:H$862,2,0))</f>
        <v>Makro Ekonomi</v>
      </c>
      <c r="E23" s="64" t="str">
        <f>IF(ISBLANK(C23)," ",VLOOKUP(C23,'Ders Dağılım'!A$2:H$862,8,0))</f>
        <v>Öğr. Gör. Seval ŞENGEZER</v>
      </c>
      <c r="F23" s="86" t="s">
        <v>224</v>
      </c>
      <c r="G23" s="261"/>
      <c r="H23" s="57">
        <v>0.46875</v>
      </c>
      <c r="I23" s="231" t="s">
        <v>404</v>
      </c>
      <c r="J23" s="64" t="str">
        <f>IF(ISBLANK(I23)," ",VLOOKUP(I23,'Ders Dağılım'!A$2:H$862,2,0))</f>
        <v>SGK Veri Giriş Uygulamaları</v>
      </c>
      <c r="K23" s="64" t="str">
        <f>IF(ISBLANK(I23)," ",VLOOKUP(I23,'Ders Dağılım'!A$2:H$862,8,0))</f>
        <v>Öğr. Gör. Mustafa SOLMAZ</v>
      </c>
      <c r="L23" s="86" t="s">
        <v>506</v>
      </c>
    </row>
    <row r="24" spans="1:12" x14ac:dyDescent="0.2">
      <c r="A24" s="261"/>
      <c r="B24" s="56">
        <v>0.5</v>
      </c>
      <c r="C24" s="140"/>
      <c r="D24" s="64" t="str">
        <f>IF(ISBLANK(C24)," ",VLOOKUP(C24,'Ders Dağılım'!A$2:H$862,2,0))</f>
        <v xml:space="preserve"> </v>
      </c>
      <c r="E24" s="64" t="str">
        <f>IF(ISBLANK(C24)," ",VLOOKUP(C24,'Ders Dağılım'!A$2:H$862,8,0))</f>
        <v xml:space="preserve"> </v>
      </c>
      <c r="F24" s="86"/>
      <c r="G24" s="261"/>
      <c r="H24" s="57">
        <v>0.5</v>
      </c>
      <c r="I24" s="231"/>
      <c r="J24" s="64" t="str">
        <f>IF(ISBLANK(I24)," ",VLOOKUP(I24,'Ders Dağılım'!A$2:H$862,2,0))</f>
        <v xml:space="preserve"> </v>
      </c>
      <c r="K24" s="64" t="str">
        <f>IF(ISBLANK(I24)," ",VLOOKUP(I24,'Ders Dağılım'!A$2:H$862,8,0))</f>
        <v xml:space="preserve"> </v>
      </c>
      <c r="L24" s="86"/>
    </row>
    <row r="25" spans="1:12" x14ac:dyDescent="0.2">
      <c r="A25" s="261"/>
      <c r="B25" s="56">
        <v>0.54166666666666663</v>
      </c>
      <c r="C25" s="140"/>
      <c r="D25" s="64" t="str">
        <f>IF(ISBLANK(C25)," ",VLOOKUP(C25,'Ders Dağılım'!A$2:H$862,2,0))</f>
        <v xml:space="preserve"> </v>
      </c>
      <c r="E25" s="64" t="str">
        <f>IF(ISBLANK(C25)," ",VLOOKUP(C25,'Ders Dağılım'!A$2:H$862,8,0))</f>
        <v xml:space="preserve"> </v>
      </c>
      <c r="F25" s="86"/>
      <c r="G25" s="261"/>
      <c r="H25" s="57">
        <v>0.54166666666666663</v>
      </c>
      <c r="I25" s="231"/>
      <c r="J25" s="64" t="str">
        <f>IF(ISBLANK(I25)," ",VLOOKUP(I25,'Ders Dağılım'!A$2:H$862,2,0))</f>
        <v xml:space="preserve"> </v>
      </c>
      <c r="K25" s="64" t="str">
        <f>IF(ISBLANK(I25)," ",VLOOKUP(I25,'Ders Dağılım'!A$2:H$862,8,0))</f>
        <v xml:space="preserve"> </v>
      </c>
      <c r="L25" s="86"/>
    </row>
    <row r="26" spans="1:12" x14ac:dyDescent="0.2">
      <c r="A26" s="261"/>
      <c r="B26" s="56">
        <v>0.58333333333333337</v>
      </c>
      <c r="C26" s="140"/>
      <c r="D26" s="64" t="str">
        <f>IF(ISBLANK(C26)," ",VLOOKUP(C26,'Ders Dağılım'!A$2:H$862,2,0))</f>
        <v xml:space="preserve"> </v>
      </c>
      <c r="E26" s="64" t="str">
        <f>IF(ISBLANK(C26)," ",VLOOKUP(C26,'Ders Dağılım'!A$2:H$862,8,0))</f>
        <v xml:space="preserve"> </v>
      </c>
      <c r="F26" s="86"/>
      <c r="G26" s="261"/>
      <c r="H26" s="57">
        <v>0.58333333333333337</v>
      </c>
      <c r="I26" s="231"/>
      <c r="J26" s="64" t="str">
        <f>IF(ISBLANK(I26)," ",VLOOKUP(I26,'Ders Dağılım'!A$2:H$862,2,0))</f>
        <v xml:space="preserve"> </v>
      </c>
      <c r="K26" s="64" t="str">
        <f>IF(ISBLANK(I26)," ",VLOOKUP(I26,'Ders Dağılım'!A$2:H$862,8,0))</f>
        <v xml:space="preserve"> </v>
      </c>
      <c r="L26" s="86"/>
    </row>
    <row r="27" spans="1:12" x14ac:dyDescent="0.2">
      <c r="A27" s="261"/>
      <c r="B27" s="56">
        <v>0.625</v>
      </c>
      <c r="C27" s="140"/>
      <c r="D27" s="64" t="str">
        <f>IF(ISBLANK(C27)," ",VLOOKUP(C27,'Ders Dağılım'!A$2:H$862,2,0))</f>
        <v xml:space="preserve"> </v>
      </c>
      <c r="E27" s="64" t="str">
        <f>IF(ISBLANK(C27)," ",VLOOKUP(C27,'Ders Dağılım'!A$2:H$862,8,0))</f>
        <v xml:space="preserve"> </v>
      </c>
      <c r="F27" s="86"/>
      <c r="G27" s="261"/>
      <c r="H27" s="57">
        <v>0.625</v>
      </c>
      <c r="I27" s="231"/>
      <c r="J27" s="64" t="str">
        <f>IF(ISBLANK(I27)," ",VLOOKUP(I27,'Ders Dağılım'!A$2:H$862,2,0))</f>
        <v xml:space="preserve"> </v>
      </c>
      <c r="K27" s="64" t="str">
        <f>IF(ISBLANK(I27)," ",VLOOKUP(I27,'Ders Dağılım'!A$2:H$862,8,0))</f>
        <v xml:space="preserve"> </v>
      </c>
      <c r="L27" s="86"/>
    </row>
    <row r="28" spans="1:12" ht="12" thickBot="1" x14ac:dyDescent="0.25">
      <c r="A28" s="266"/>
      <c r="B28" s="60">
        <v>0.66666666666666663</v>
      </c>
      <c r="C28" s="141"/>
      <c r="D28" s="65" t="str">
        <f>IF(ISBLANK(C28)," ",VLOOKUP(C28,'Ders Dağılım'!A$2:H$862,2,0))</f>
        <v xml:space="preserve"> </v>
      </c>
      <c r="E28" s="65" t="str">
        <f>IF(ISBLANK(C28)," ",VLOOKUP(C28,'Ders Dağılım'!A$2:H$862,8,0))</f>
        <v xml:space="preserve"> </v>
      </c>
      <c r="F28" s="87"/>
      <c r="G28" s="266"/>
      <c r="H28" s="61">
        <v>0.66666666666666663</v>
      </c>
      <c r="I28" s="232"/>
      <c r="J28" s="65" t="str">
        <f>IF(ISBLANK(I28)," ",VLOOKUP(I28,'Ders Dağılım'!A$2:H$862,2,0))</f>
        <v xml:space="preserve"> </v>
      </c>
      <c r="K28" s="65" t="str">
        <f>IF(ISBLANK(I28)," ",VLOOKUP(I28,'Ders Dağılım'!A$2:H$862,8,0))</f>
        <v xml:space="preserve"> </v>
      </c>
      <c r="L28" s="87"/>
    </row>
    <row r="29" spans="1:12" ht="12" customHeight="1" x14ac:dyDescent="0.2">
      <c r="A29" s="260" t="s">
        <v>7</v>
      </c>
      <c r="B29" s="54">
        <v>0.38541666666666669</v>
      </c>
      <c r="C29" s="142"/>
      <c r="D29" s="63" t="str">
        <f>IF(ISBLANK(C29)," ",VLOOKUP(C29,'Ders Dağılım'!A$2:H$862,2,0))</f>
        <v xml:space="preserve"> </v>
      </c>
      <c r="E29" s="63" t="str">
        <f>IF(ISBLANK(C29)," ",VLOOKUP(C29,'Ders Dağılım'!A$2:H$862,8,0))</f>
        <v xml:space="preserve"> </v>
      </c>
      <c r="F29" s="85"/>
      <c r="G29" s="260" t="s">
        <v>7</v>
      </c>
      <c r="H29" s="55">
        <v>0.38541666666666669</v>
      </c>
      <c r="I29" s="230" t="s">
        <v>402</v>
      </c>
      <c r="J29" s="63" t="str">
        <f>IF(ISBLANK(I29)," ",VLOOKUP(I29,'Ders Dağılım'!A$2:H$862,2,0))</f>
        <v>Sigorta Pazarlaması</v>
      </c>
      <c r="K29" s="63" t="str">
        <f>IF(ISBLANK(I29)," ",VLOOKUP(I29,'Ders Dağılım'!A$2:H$862,8,0))</f>
        <v>Öğr. Gör. Mustafa SOLMAZ</v>
      </c>
      <c r="L29" s="86" t="s">
        <v>227</v>
      </c>
    </row>
    <row r="30" spans="1:12" x14ac:dyDescent="0.2">
      <c r="A30" s="261"/>
      <c r="B30" s="56">
        <v>0.42708333333333331</v>
      </c>
      <c r="C30" s="140" t="s">
        <v>387</v>
      </c>
      <c r="D30" s="64" t="str">
        <f>IF(ISBLANK(C30)," ",VLOOKUP(C30,'Ders Dağılım'!A$2:H$862,2,0))</f>
        <v>İş Sağlığı ve İşçi Güvenliği</v>
      </c>
      <c r="E30" s="64" t="str">
        <f>IF(ISBLANK(C30)," ",VLOOKUP(C30,'Ders Dağılım'!A$2:H$862,8,0))</f>
        <v xml:space="preserve">Öğr. Gör. Aslı TOSYALI </v>
      </c>
      <c r="F30" s="86" t="s">
        <v>217</v>
      </c>
      <c r="G30" s="261"/>
      <c r="H30" s="57">
        <v>0.42708333333333331</v>
      </c>
      <c r="I30" s="231" t="s">
        <v>402</v>
      </c>
      <c r="J30" s="64" t="str">
        <f>IF(ISBLANK(I30)," ",VLOOKUP(I30,'Ders Dağılım'!A$2:H$862,2,0))</f>
        <v>Sigorta Pazarlaması</v>
      </c>
      <c r="K30" s="64" t="str">
        <f>IF(ISBLANK(I30)," ",VLOOKUP(I30,'Ders Dağılım'!A$2:H$862,8,0))</f>
        <v>Öğr. Gör. Mustafa SOLMAZ</v>
      </c>
      <c r="L30" s="86" t="s">
        <v>227</v>
      </c>
    </row>
    <row r="31" spans="1:12" x14ac:dyDescent="0.2">
      <c r="A31" s="261"/>
      <c r="B31" s="56">
        <v>0.46875</v>
      </c>
      <c r="C31" s="140" t="s">
        <v>387</v>
      </c>
      <c r="D31" s="64" t="str">
        <f>IF(ISBLANK(C31)," ",VLOOKUP(C31,'Ders Dağılım'!A$2:H$862,2,0))</f>
        <v>İş Sağlığı ve İşçi Güvenliği</v>
      </c>
      <c r="E31" s="64" t="str">
        <f>IF(ISBLANK(C31)," ",VLOOKUP(C31,'Ders Dağılım'!A$2:H$862,8,0))</f>
        <v xml:space="preserve">Öğr. Gör. Aslı TOSYALI </v>
      </c>
      <c r="F31" s="86" t="s">
        <v>217</v>
      </c>
      <c r="G31" s="261"/>
      <c r="H31" s="57">
        <v>0.46875</v>
      </c>
      <c r="I31" s="231" t="s">
        <v>402</v>
      </c>
      <c r="J31" s="64" t="str">
        <f>IF(ISBLANK(I31)," ",VLOOKUP(I31,'Ders Dağılım'!A$2:H$862,2,0))</f>
        <v>Sigorta Pazarlaması</v>
      </c>
      <c r="K31" s="64" t="str">
        <f>IF(ISBLANK(I31)," ",VLOOKUP(I31,'Ders Dağılım'!A$2:H$862,8,0))</f>
        <v>Öğr. Gör. Mustafa SOLMAZ</v>
      </c>
      <c r="L31" s="86" t="s">
        <v>227</v>
      </c>
    </row>
    <row r="32" spans="1:12" x14ac:dyDescent="0.2">
      <c r="A32" s="261"/>
      <c r="B32" s="56">
        <v>0.5</v>
      </c>
      <c r="C32" s="140"/>
      <c r="D32" s="64" t="str">
        <f>IF(ISBLANK(C32)," ",VLOOKUP(C32,'Ders Dağılım'!A$2:H$862,2,0))</f>
        <v xml:space="preserve"> </v>
      </c>
      <c r="E32" s="64" t="str">
        <f>IF(ISBLANK(C32)," ",VLOOKUP(C32,'Ders Dağılım'!A$2:H$862,8,0))</f>
        <v xml:space="preserve"> </v>
      </c>
      <c r="F32" s="86"/>
      <c r="G32" s="261"/>
      <c r="H32" s="57">
        <v>0.5</v>
      </c>
      <c r="I32" s="231"/>
      <c r="J32" s="64" t="str">
        <f>IF(ISBLANK(I32)," ",VLOOKUP(I32,'Ders Dağılım'!A$2:H$862,2,0))</f>
        <v xml:space="preserve"> </v>
      </c>
      <c r="K32" s="64" t="str">
        <f>IF(ISBLANK(I32)," ",VLOOKUP(I32,'Ders Dağılım'!A$2:H$862,8,0))</f>
        <v xml:space="preserve"> </v>
      </c>
      <c r="L32" s="225"/>
    </row>
    <row r="33" spans="1:12" x14ac:dyDescent="0.2">
      <c r="A33" s="261"/>
      <c r="B33" s="56">
        <v>0.54166666666666663</v>
      </c>
      <c r="C33" s="140"/>
      <c r="D33" s="64" t="str">
        <f>IF(ISBLANK(C33)," ",VLOOKUP(C33,'Ders Dağılım'!A$2:H$862,2,0))</f>
        <v xml:space="preserve"> </v>
      </c>
      <c r="E33" s="64" t="str">
        <f>IF(ISBLANK(C33)," ",VLOOKUP(C33,'Ders Dağılım'!A$2:H$862,8,0))</f>
        <v xml:space="preserve"> </v>
      </c>
      <c r="F33" s="86"/>
      <c r="G33" s="261"/>
      <c r="H33" s="57">
        <v>0.54166666666666663</v>
      </c>
      <c r="I33" s="231" t="s">
        <v>392</v>
      </c>
      <c r="J33" s="64" t="str">
        <f>IF(ISBLANK(I33)," ",VLOOKUP(I33,'Ders Dağılım'!A$2:H$862,2,0))</f>
        <v>Sosyal Güvenlik Hukuku II</v>
      </c>
      <c r="K33" s="64" t="str">
        <f>IF(ISBLANK(I33)," ",VLOOKUP(I33,'Ders Dağılım'!A$2:H$862,8,0))</f>
        <v>Öğr. Gör. Meray KATAR KARAKAŞ</v>
      </c>
      <c r="L33" s="86" t="s">
        <v>227</v>
      </c>
    </row>
    <row r="34" spans="1:12" x14ac:dyDescent="0.2">
      <c r="A34" s="261"/>
      <c r="B34" s="56">
        <v>0.58333333333333337</v>
      </c>
      <c r="C34" s="140"/>
      <c r="D34" s="64" t="str">
        <f>IF(ISBLANK(C34)," ",VLOOKUP(C34,'Ders Dağılım'!A$2:H$862,2,0))</f>
        <v xml:space="preserve"> </v>
      </c>
      <c r="E34" s="64" t="str">
        <f>IF(ISBLANK(C34)," ",VLOOKUP(C34,'Ders Dağılım'!A$2:H$862,8,0))</f>
        <v xml:space="preserve"> </v>
      </c>
      <c r="F34" s="86"/>
      <c r="G34" s="261"/>
      <c r="H34" s="57">
        <v>0.58333333333333337</v>
      </c>
      <c r="I34" s="231" t="s">
        <v>392</v>
      </c>
      <c r="J34" s="64" t="str">
        <f>IF(ISBLANK(I34)," ",VLOOKUP(I34,'Ders Dağılım'!A$2:H$862,2,0))</f>
        <v>Sosyal Güvenlik Hukuku II</v>
      </c>
      <c r="K34" s="64" t="str">
        <f>IF(ISBLANK(I34)," ",VLOOKUP(I34,'Ders Dağılım'!A$2:H$862,8,0))</f>
        <v>Öğr. Gör. Meray KATAR KARAKAŞ</v>
      </c>
      <c r="L34" s="86" t="s">
        <v>227</v>
      </c>
    </row>
    <row r="35" spans="1:12" x14ac:dyDescent="0.2">
      <c r="A35" s="261"/>
      <c r="B35" s="56">
        <v>0.625</v>
      </c>
      <c r="C35" s="140"/>
      <c r="D35" s="64" t="str">
        <f>IF(ISBLANK(C35)," ",VLOOKUP(C35,'Ders Dağılım'!A$2:H$862,2,0))</f>
        <v xml:space="preserve"> </v>
      </c>
      <c r="E35" s="64" t="str">
        <f>IF(ISBLANK(C35)," ",VLOOKUP(C35,'Ders Dağılım'!A$2:H$862,8,0))</f>
        <v xml:space="preserve"> </v>
      </c>
      <c r="F35" s="86"/>
      <c r="G35" s="261"/>
      <c r="H35" s="57">
        <v>0.625</v>
      </c>
      <c r="I35" s="231" t="s">
        <v>396</v>
      </c>
      <c r="J35" s="64" t="str">
        <f>IF(ISBLANK(I35)," ",VLOOKUP(I35,'Ders Dağılım'!A$2:H$862,2,0))</f>
        <v>İşletmelerde Sosyal Güvenlik Uygulamaları</v>
      </c>
      <c r="K35" s="64" t="str">
        <f>IF(ISBLANK(I35)," ",VLOOKUP(I35,'Ders Dağılım'!A$2:H$862,8,0))</f>
        <v>Öğr. Gör. Mustafa SOLMAZ</v>
      </c>
      <c r="L35" s="86" t="s">
        <v>227</v>
      </c>
    </row>
    <row r="36" spans="1:12" ht="12" thickBot="1" x14ac:dyDescent="0.25">
      <c r="A36" s="266"/>
      <c r="B36" s="60">
        <v>0.66666666666666663</v>
      </c>
      <c r="C36" s="144"/>
      <c r="D36" s="65" t="str">
        <f>IF(ISBLANK(C36)," ",VLOOKUP(C36,'Ders Dağılım'!A$2:H$862,2,0))</f>
        <v xml:space="preserve"> </v>
      </c>
      <c r="E36" s="65" t="str">
        <f>IF(ISBLANK(C36)," ",VLOOKUP(C36,'Ders Dağılım'!A$2:H$862,8,0))</f>
        <v xml:space="preserve"> </v>
      </c>
      <c r="F36" s="87"/>
      <c r="G36" s="266"/>
      <c r="H36" s="61">
        <v>0.66666666666666663</v>
      </c>
      <c r="I36" s="232" t="s">
        <v>396</v>
      </c>
      <c r="J36" s="65" t="str">
        <f>IF(ISBLANK(I36)," ",VLOOKUP(I36,'Ders Dağılım'!A$2:H$862,2,0))</f>
        <v>İşletmelerde Sosyal Güvenlik Uygulamaları</v>
      </c>
      <c r="K36" s="65" t="str">
        <f>IF(ISBLANK(I36)," ",VLOOKUP(I36,'Ders Dağılım'!A$2:H$862,8,0))</f>
        <v>Öğr. Gör. Mustafa SOLMAZ</v>
      </c>
      <c r="L36" s="87" t="s">
        <v>227</v>
      </c>
    </row>
    <row r="37" spans="1:12" ht="12" customHeight="1" x14ac:dyDescent="0.2">
      <c r="A37" s="260" t="s">
        <v>8</v>
      </c>
      <c r="B37" s="54">
        <v>0.38541666666666669</v>
      </c>
      <c r="C37" s="143"/>
      <c r="D37" s="63" t="str">
        <f>IF(ISBLANK(C37)," ",VLOOKUP(C37,'Ders Dağılım'!A$2:H$862,2,0))</f>
        <v xml:space="preserve"> </v>
      </c>
      <c r="E37" s="63" t="str">
        <f>IF(ISBLANK(C37)," ",VLOOKUP(C37,'Ders Dağılım'!A$2:H$862,8,0))</f>
        <v xml:space="preserve"> </v>
      </c>
      <c r="F37" s="85"/>
      <c r="G37" s="260" t="s">
        <v>8</v>
      </c>
      <c r="H37" s="55">
        <v>0.38541666666666669</v>
      </c>
      <c r="I37" s="230"/>
      <c r="J37" s="63" t="str">
        <f>IF(ISBLANK(I37)," ",VLOOKUP(I37,'Ders Dağılım'!A$2:H$862,2,0))</f>
        <v xml:space="preserve"> </v>
      </c>
      <c r="K37" s="63" t="str">
        <f>IF(ISBLANK(I37)," ",VLOOKUP(I37,'Ders Dağılım'!A$2:H$862,8,0))</f>
        <v xml:space="preserve"> </v>
      </c>
      <c r="L37" s="85"/>
    </row>
    <row r="38" spans="1:12" x14ac:dyDescent="0.2">
      <c r="A38" s="261"/>
      <c r="B38" s="56">
        <v>0.42708333333333331</v>
      </c>
      <c r="C38" s="140"/>
      <c r="D38" s="64" t="str">
        <f>IF(ISBLANK(C38)," ",VLOOKUP(C38,'Ders Dağılım'!A$2:H$862,2,0))</f>
        <v xml:space="preserve"> </v>
      </c>
      <c r="E38" s="64" t="str">
        <f>IF(ISBLANK(C38)," ",VLOOKUP(C38,'Ders Dağılım'!A$2:H$862,8,0))</f>
        <v xml:space="preserve"> </v>
      </c>
      <c r="F38" s="86"/>
      <c r="G38" s="261"/>
      <c r="H38" s="57">
        <v>0.42708333333333331</v>
      </c>
      <c r="I38" s="231"/>
      <c r="J38" s="64" t="str">
        <f>IF(ISBLANK(I38)," ",VLOOKUP(I38,'Ders Dağılım'!A$2:H$862,2,0))</f>
        <v xml:space="preserve"> </v>
      </c>
      <c r="K38" s="64" t="str">
        <f>IF(ISBLANK(I38)," ",VLOOKUP(I38,'Ders Dağılım'!A$2:H$862,8,0))</f>
        <v xml:space="preserve"> </v>
      </c>
      <c r="L38" s="86"/>
    </row>
    <row r="39" spans="1:12" x14ac:dyDescent="0.2">
      <c r="A39" s="261"/>
      <c r="B39" s="56">
        <v>0.46875</v>
      </c>
      <c r="C39" s="140"/>
      <c r="D39" s="64" t="str">
        <f>IF(ISBLANK(C39)," ",VLOOKUP(C39,'Ders Dağılım'!A$2:H$862,2,0))</f>
        <v xml:space="preserve"> </v>
      </c>
      <c r="E39" s="64" t="str">
        <f>IF(ISBLANK(C39)," ",VLOOKUP(C39,'Ders Dağılım'!A$2:H$862,8,0))</f>
        <v xml:space="preserve"> </v>
      </c>
      <c r="F39" s="86"/>
      <c r="G39" s="261"/>
      <c r="H39" s="57">
        <v>0.46875</v>
      </c>
      <c r="I39" s="231"/>
      <c r="J39" s="64" t="str">
        <f>IF(ISBLANK(I39)," ",VLOOKUP(I39,'Ders Dağılım'!A$2:H$862,2,0))</f>
        <v xml:space="preserve"> </v>
      </c>
      <c r="K39" s="64" t="str">
        <f>IF(ISBLANK(I39)," ",VLOOKUP(I39,'Ders Dağılım'!A$2:H$862,8,0))</f>
        <v xml:space="preserve"> </v>
      </c>
      <c r="L39" s="86"/>
    </row>
    <row r="40" spans="1:12" x14ac:dyDescent="0.2">
      <c r="A40" s="261"/>
      <c r="B40" s="56">
        <v>0.5</v>
      </c>
      <c r="C40" s="140"/>
      <c r="D40" s="64" t="str">
        <f>IF(ISBLANK(C40)," ",VLOOKUP(C40,'Ders Dağılım'!A$2:H$862,2,0))</f>
        <v xml:space="preserve"> </v>
      </c>
      <c r="E40" s="64" t="str">
        <f>IF(ISBLANK(C40)," ",VLOOKUP(C40,'Ders Dağılım'!A$2:H$862,8,0))</f>
        <v xml:space="preserve"> </v>
      </c>
      <c r="F40" s="86"/>
      <c r="G40" s="261"/>
      <c r="H40" s="57">
        <v>0.5</v>
      </c>
      <c r="I40" s="231"/>
      <c r="J40" s="64" t="str">
        <f>IF(ISBLANK(I40)," ",VLOOKUP(I40,'Ders Dağılım'!A$2:H$862,2,0))</f>
        <v xml:space="preserve"> </v>
      </c>
      <c r="K40" s="64" t="str">
        <f>IF(ISBLANK(I40)," ",VLOOKUP(I40,'Ders Dağılım'!A$2:H$862,8,0))</f>
        <v xml:space="preserve"> </v>
      </c>
      <c r="L40" s="86"/>
    </row>
    <row r="41" spans="1:12" x14ac:dyDescent="0.2">
      <c r="A41" s="261"/>
      <c r="B41" s="56">
        <v>0.54166666666666663</v>
      </c>
      <c r="C41" s="140"/>
      <c r="D41" s="64" t="str">
        <f>IF(ISBLANK(C41)," ",VLOOKUP(C41,'Ders Dağılım'!A$2:H$862,2,0))</f>
        <v xml:space="preserve"> </v>
      </c>
      <c r="E41" s="64" t="str">
        <f>IF(ISBLANK(C41)," ",VLOOKUP(C41,'Ders Dağılım'!A$2:H$862,8,0))</f>
        <v xml:space="preserve"> </v>
      </c>
      <c r="F41" s="86"/>
      <c r="G41" s="261"/>
      <c r="H41" s="57">
        <v>0.54166666666666663</v>
      </c>
      <c r="I41" s="231" t="s">
        <v>400</v>
      </c>
      <c r="J41" s="64" t="str">
        <f>IF(ISBLANK(I41)," ",VLOOKUP(I41,'Ders Dağılım'!A$2:H$862,2,0))</f>
        <v>Girişimcilik</v>
      </c>
      <c r="K41" s="64" t="str">
        <f>IF(ISBLANK(I41)," ",VLOOKUP(I41,'Ders Dağılım'!A$2:H$862,8,0))</f>
        <v>Öğr. Gör. Neslihan YONDEMİR ÇALIŞKAN</v>
      </c>
      <c r="L41" s="86" t="s">
        <v>227</v>
      </c>
    </row>
    <row r="42" spans="1:12" x14ac:dyDescent="0.2">
      <c r="A42" s="261"/>
      <c r="B42" s="56">
        <v>0.58333333333333337</v>
      </c>
      <c r="C42" s="140"/>
      <c r="D42" s="64" t="str">
        <f>IF(ISBLANK(C42)," ",VLOOKUP(C42,'Ders Dağılım'!A$2:H$862,2,0))</f>
        <v xml:space="preserve"> </v>
      </c>
      <c r="E42" s="64" t="str">
        <f>IF(ISBLANK(C42)," ",VLOOKUP(C42,'Ders Dağılım'!A$2:H$862,8,0))</f>
        <v xml:space="preserve"> </v>
      </c>
      <c r="F42" s="86"/>
      <c r="G42" s="261"/>
      <c r="H42" s="57">
        <v>0.58333333333333337</v>
      </c>
      <c r="I42" s="231" t="s">
        <v>400</v>
      </c>
      <c r="J42" s="64" t="str">
        <f>IF(ISBLANK(I42)," ",VLOOKUP(I42,'Ders Dağılım'!A$2:H$862,2,0))</f>
        <v>Girişimcilik</v>
      </c>
      <c r="K42" s="64" t="str">
        <f>IF(ISBLANK(I42)," ",VLOOKUP(I42,'Ders Dağılım'!A$2:H$862,8,0))</f>
        <v>Öğr. Gör. Neslihan YONDEMİR ÇALIŞKAN</v>
      </c>
      <c r="L42" s="86" t="s">
        <v>227</v>
      </c>
    </row>
    <row r="43" spans="1:12" x14ac:dyDescent="0.2">
      <c r="A43" s="261"/>
      <c r="B43" s="56">
        <v>0.625</v>
      </c>
      <c r="C43" s="140"/>
      <c r="D43" s="64" t="str">
        <f>IF(ISBLANK(C43)," ",VLOOKUP(C43,'Ders Dağılım'!A$2:H$862,2,0))</f>
        <v xml:space="preserve"> </v>
      </c>
      <c r="E43" s="64" t="str">
        <f>IF(ISBLANK(C43)," ",VLOOKUP(C43,'Ders Dağılım'!A$2:H$862,8,0))</f>
        <v xml:space="preserve"> </v>
      </c>
      <c r="F43" s="86"/>
      <c r="G43" s="261"/>
      <c r="H43" s="57">
        <v>0.625</v>
      </c>
      <c r="I43" s="231"/>
      <c r="J43" s="64" t="str">
        <f>IF(ISBLANK(I43)," ",VLOOKUP(I43,'Ders Dağılım'!A$2:H$862,2,0))</f>
        <v xml:space="preserve"> </v>
      </c>
      <c r="K43" s="64" t="str">
        <f>IF(ISBLANK(I43)," ",VLOOKUP(I43,'Ders Dağılım'!A$2:H$862,8,0))</f>
        <v xml:space="preserve"> </v>
      </c>
      <c r="L43" s="86"/>
    </row>
    <row r="44" spans="1:12" ht="12" thickBot="1" x14ac:dyDescent="0.25">
      <c r="A44" s="266"/>
      <c r="B44" s="60">
        <v>0.66666666666666663</v>
      </c>
      <c r="C44" s="144"/>
      <c r="D44" s="65" t="str">
        <f>IF(ISBLANK(C44)," ",VLOOKUP(C44,'Ders Dağılım'!A$2:H$862,2,0))</f>
        <v xml:space="preserve"> </v>
      </c>
      <c r="E44" s="65" t="str">
        <f>IF(ISBLANK(C44)," ",VLOOKUP(C44,'Ders Dağılım'!A$2:H$862,8,0))</f>
        <v xml:space="preserve"> </v>
      </c>
      <c r="F44" s="87"/>
      <c r="G44" s="266"/>
      <c r="H44" s="61">
        <v>0.66666666666666663</v>
      </c>
      <c r="I44" s="232"/>
      <c r="J44" s="65" t="str">
        <f>IF(ISBLANK(I44)," ",VLOOKUP(I44,'Ders Dağılım'!A$2:H$862,2,0))</f>
        <v xml:space="preserve"> </v>
      </c>
      <c r="K44" s="65" t="str">
        <f>IF(ISBLANK(I44)," ",VLOOKUP(I44,'Ders Dağılım'!A$2:H$862,8,0))</f>
        <v xml:space="preserve"> </v>
      </c>
      <c r="L44" s="87"/>
    </row>
  </sheetData>
  <sheetProtection algorithmName="SHA-512" hashValue="61ardg5MCxLTsSEdMjyg0bS6Db8WJFcaOaOyJE2wWOKWDlrzJYcAlOalYIWGH3vju4F47fzA6fjJMzbOZuSs2g==" saltValue="iXbM0SbDivhOPmtPXR+6kQ==" spinCount="100000" sheet="1" objects="1" scenarios="1"/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K21" sqref="K21"/>
    </sheetView>
  </sheetViews>
  <sheetFormatPr defaultColWidth="9.140625" defaultRowHeight="11.25" x14ac:dyDescent="0.2"/>
  <cols>
    <col min="1" max="1" width="2.5703125" style="47" customWidth="1"/>
    <col min="2" max="2" width="4.5703125" style="48" customWidth="1"/>
    <col min="3" max="3" width="7.5703125" style="72" customWidth="1"/>
    <col min="4" max="4" width="20.5703125" style="47" customWidth="1"/>
    <col min="5" max="5" width="24.42578125" style="47" customWidth="1"/>
    <col min="6" max="6" width="5.5703125" style="73" customWidth="1"/>
    <col min="7" max="7" width="2.5703125" style="49" customWidth="1"/>
    <col min="8" max="8" width="5.42578125" style="49" customWidth="1"/>
    <col min="9" max="9" width="7.5703125" style="72" customWidth="1"/>
    <col min="10" max="10" width="20.140625" style="47" customWidth="1"/>
    <col min="11" max="11" width="28.5703125" style="47" customWidth="1"/>
    <col min="12" max="12" width="5.5703125" style="72" customWidth="1"/>
    <col min="13" max="16384" width="9.140625" style="47"/>
  </cols>
  <sheetData>
    <row r="1" spans="1:12" ht="12.95" x14ac:dyDescent="0.3">
      <c r="A1" s="268" t="str">
        <f>CONCATENATE('Ders Dağılım'!K1," ÖĞRETİM YILI ",'Ders Dağılım'!K2," YARIYILI")</f>
        <v>2025-2026 ÖĞRETİM YILI BAHAR YARIYILI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12.95" x14ac:dyDescent="0.3">
      <c r="A2" s="268" t="str">
        <f>CONCATENATE('Ders Dağılım'!J6," İ.Ö. HAFTALIK DERS PROGRAMI")</f>
        <v>SOSYAL GÜVENLİK PROGRAMI İ.Ö. HAFTALIK DERS PROGRAMI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11.1" thickBot="1" x14ac:dyDescent="0.3"/>
    <row r="4" spans="1:12" s="48" customFormat="1" ht="12" thickBot="1" x14ac:dyDescent="0.25">
      <c r="A4" s="50"/>
      <c r="B4" s="51" t="s">
        <v>0</v>
      </c>
      <c r="C4" s="139" t="s">
        <v>1</v>
      </c>
      <c r="D4" s="51" t="s">
        <v>2</v>
      </c>
      <c r="E4" s="51" t="s">
        <v>3</v>
      </c>
      <c r="F4" s="145" t="s">
        <v>9</v>
      </c>
      <c r="G4" s="66"/>
      <c r="H4" s="52" t="s">
        <v>0</v>
      </c>
      <c r="I4" s="139" t="s">
        <v>1</v>
      </c>
      <c r="J4" s="51" t="s">
        <v>2</v>
      </c>
      <c r="K4" s="51" t="s">
        <v>3</v>
      </c>
      <c r="L4" s="137" t="s">
        <v>9</v>
      </c>
    </row>
    <row r="5" spans="1:12" ht="12" customHeight="1" x14ac:dyDescent="0.2">
      <c r="A5" s="260" t="s">
        <v>4</v>
      </c>
      <c r="B5" s="54">
        <v>0.625</v>
      </c>
      <c r="C5" s="62"/>
      <c r="D5" s="63" t="str">
        <f>IF(ISBLANK(C5)," ",VLOOKUP(C5,'Ders Dağılım'!A$2:H$862,2,0))</f>
        <v xml:space="preserve"> </v>
      </c>
      <c r="E5" s="63" t="str">
        <f>IF(ISBLANK(C5)," ",VLOOKUP(C5,'Ders Dağılım'!A$2:I$862,9,0))</f>
        <v xml:space="preserve"> </v>
      </c>
      <c r="F5" s="78"/>
      <c r="G5" s="263" t="s">
        <v>4</v>
      </c>
      <c r="H5" s="54">
        <v>0.625</v>
      </c>
      <c r="I5" s="76"/>
      <c r="J5" s="63" t="str">
        <f>IF(ISBLANK(I5)," ",VLOOKUP(I5,'Ders Dağılım'!A$2:H$862,2,0))</f>
        <v xml:space="preserve"> </v>
      </c>
      <c r="K5" s="63" t="str">
        <f>IF(ISBLANK(I5)," ",VLOOKUP(I5,'Ders Dağılım'!A$2:I$862,9,0))</f>
        <v xml:space="preserve"> </v>
      </c>
      <c r="L5" s="77"/>
    </row>
    <row r="6" spans="1:12" x14ac:dyDescent="0.2">
      <c r="A6" s="261"/>
      <c r="B6" s="56">
        <v>0.66666666666666663</v>
      </c>
      <c r="C6" s="79"/>
      <c r="D6" s="64" t="str">
        <f>IF(ISBLANK(C6)," ",VLOOKUP(C6,'Ders Dağılım'!A$2:H$862,2,0))</f>
        <v xml:space="preserve"> </v>
      </c>
      <c r="E6" s="64" t="str">
        <f>IF(ISBLANK(C6)," ",VLOOKUP(C6,'Ders Dağılım'!A$2:I$862,9,0))</f>
        <v xml:space="preserve"> </v>
      </c>
      <c r="F6" s="81"/>
      <c r="G6" s="264"/>
      <c r="H6" s="56">
        <v>0.66666666666666663</v>
      </c>
      <c r="I6" s="79"/>
      <c r="J6" s="64" t="str">
        <f>IF(ISBLANK(I6)," ",VLOOKUP(I6,'Ders Dağılım'!A$2:H$862,2,0))</f>
        <v xml:space="preserve"> </v>
      </c>
      <c r="K6" s="64" t="str">
        <f>IF(ISBLANK(I6)," ",VLOOKUP(I6,'Ders Dağılım'!A$2:I$862,9,0))</f>
        <v xml:space="preserve"> </v>
      </c>
      <c r="L6" s="80"/>
    </row>
    <row r="7" spans="1:12" x14ac:dyDescent="0.2">
      <c r="A7" s="261"/>
      <c r="B7" s="56">
        <v>0.70833333333333304</v>
      </c>
      <c r="C7" s="79"/>
      <c r="D7" s="64" t="str">
        <f>IF(ISBLANK(C7)," ",VLOOKUP(C7,'Ders Dağılım'!A$2:H$862,2,0))</f>
        <v xml:space="preserve"> </v>
      </c>
      <c r="E7" s="64" t="str">
        <f>IF(ISBLANK(C7)," ",VLOOKUP(C7,'Ders Dağılım'!A$2:I$862,9,0))</f>
        <v xml:space="preserve"> </v>
      </c>
      <c r="F7" s="81"/>
      <c r="G7" s="264"/>
      <c r="H7" s="56">
        <v>0.70833333333333304</v>
      </c>
      <c r="I7" s="79"/>
      <c r="J7" s="64" t="str">
        <f>IF(ISBLANK(I7)," ",VLOOKUP(I7,'Ders Dağılım'!A$2:H$862,2,0))</f>
        <v xml:space="preserve"> </v>
      </c>
      <c r="K7" s="64" t="str">
        <f>IF(ISBLANK(I7)," ",VLOOKUP(I7,'Ders Dağılım'!A$2:I$862,9,0))</f>
        <v xml:space="preserve"> </v>
      </c>
      <c r="L7" s="80"/>
    </row>
    <row r="8" spans="1:12" x14ac:dyDescent="0.2">
      <c r="A8" s="261"/>
      <c r="B8" s="56">
        <v>0.75</v>
      </c>
      <c r="C8" s="79"/>
      <c r="D8" s="64" t="str">
        <f>IF(ISBLANK(C8)," ",VLOOKUP(C8,'Ders Dağılım'!A$2:H$862,2,0))</f>
        <v xml:space="preserve"> </v>
      </c>
      <c r="E8" s="64" t="str">
        <f>IF(ISBLANK(C8)," ",VLOOKUP(C8,'Ders Dağılım'!A$2:I$862,9,0))</f>
        <v xml:space="preserve"> </v>
      </c>
      <c r="F8" s="81"/>
      <c r="G8" s="264"/>
      <c r="H8" s="56">
        <v>0.75</v>
      </c>
      <c r="I8" s="79"/>
      <c r="J8" s="64" t="str">
        <f>IF(ISBLANK(I8)," ",VLOOKUP(I8,'Ders Dağılım'!A$2:H$862,2,0))</f>
        <v xml:space="preserve"> </v>
      </c>
      <c r="K8" s="64" t="str">
        <f>IF(ISBLANK(I8)," ",VLOOKUP(I8,'Ders Dağılım'!A$2:I$862,9,0))</f>
        <v xml:space="preserve"> </v>
      </c>
      <c r="L8" s="80"/>
    </row>
    <row r="9" spans="1:12" x14ac:dyDescent="0.2">
      <c r="A9" s="261"/>
      <c r="B9" s="56">
        <v>0.79166666666666696</v>
      </c>
      <c r="C9" s="79"/>
      <c r="D9" s="64" t="str">
        <f>IF(ISBLANK(C9)," ",VLOOKUP(C9,'Ders Dağılım'!A$2:H$862,2,0))</f>
        <v xml:space="preserve"> </v>
      </c>
      <c r="E9" s="64" t="str">
        <f>IF(ISBLANK(C9)," ",VLOOKUP(C9,'Ders Dağılım'!A$2:I$862,9,0))</f>
        <v xml:space="preserve"> </v>
      </c>
      <c r="F9" s="81"/>
      <c r="G9" s="264"/>
      <c r="H9" s="56">
        <v>0.79166666666666696</v>
      </c>
      <c r="I9" s="79"/>
      <c r="J9" s="64" t="str">
        <f>IF(ISBLANK(I9)," ",VLOOKUP(I9,'Ders Dağılım'!A$2:H$862,2,0))</f>
        <v xml:space="preserve"> </v>
      </c>
      <c r="K9" s="64" t="str">
        <f>IF(ISBLANK(I9)," ",VLOOKUP(I9,'Ders Dağılım'!A$2:I$862,9,0))</f>
        <v xml:space="preserve"> </v>
      </c>
      <c r="L9" s="80"/>
    </row>
    <row r="10" spans="1:12" x14ac:dyDescent="0.2">
      <c r="A10" s="261"/>
      <c r="B10" s="56">
        <v>0.83333333333333304</v>
      </c>
      <c r="C10" s="79"/>
      <c r="D10" s="64" t="str">
        <f>IF(ISBLANK(C10)," ",VLOOKUP(C10,'Ders Dağılım'!A$2:H$862,2,0))</f>
        <v xml:space="preserve"> </v>
      </c>
      <c r="E10" s="64" t="str">
        <f>IF(ISBLANK(C10)," ",VLOOKUP(C10,'Ders Dağılım'!A$2:I$862,9,0))</f>
        <v xml:space="preserve"> </v>
      </c>
      <c r="F10" s="81"/>
      <c r="G10" s="264"/>
      <c r="H10" s="56">
        <v>0.83333333333333304</v>
      </c>
      <c r="I10" s="79"/>
      <c r="J10" s="64" t="str">
        <f>IF(ISBLANK(I10)," ",VLOOKUP(I10,'Ders Dağılım'!A$2:H$862,2,0))</f>
        <v xml:space="preserve"> </v>
      </c>
      <c r="K10" s="64" t="str">
        <f>IF(ISBLANK(I10)," ",VLOOKUP(I10,'Ders Dağılım'!A$2:I$862,9,0))</f>
        <v xml:space="preserve"> </v>
      </c>
      <c r="L10" s="80"/>
    </row>
    <row r="11" spans="1:12" x14ac:dyDescent="0.2">
      <c r="A11" s="261"/>
      <c r="B11" s="56">
        <v>0.875</v>
      </c>
      <c r="C11" s="79"/>
      <c r="D11" s="64" t="str">
        <f>IF(ISBLANK(C11)," ",VLOOKUP(C11,'Ders Dağılım'!A$2:H$862,2,0))</f>
        <v xml:space="preserve"> </v>
      </c>
      <c r="E11" s="64" t="str">
        <f>IF(ISBLANK(C11)," ",VLOOKUP(C11,'Ders Dağılım'!A$2:I$862,9,0))</f>
        <v xml:space="preserve"> </v>
      </c>
      <c r="F11" s="81"/>
      <c r="G11" s="264"/>
      <c r="H11" s="56">
        <v>0.875</v>
      </c>
      <c r="I11" s="79"/>
      <c r="J11" s="64" t="str">
        <f>IF(ISBLANK(I11)," ",VLOOKUP(I11,'Ders Dağılım'!A$2:H$862,2,0))</f>
        <v xml:space="preserve"> </v>
      </c>
      <c r="K11" s="64" t="str">
        <f>IF(ISBLANK(I11)," ",VLOOKUP(I11,'Ders Dağılım'!A$2:I$862,9,0))</f>
        <v xml:space="preserve"> </v>
      </c>
      <c r="L11" s="80"/>
    </row>
    <row r="12" spans="1:12" ht="12" thickBot="1" x14ac:dyDescent="0.25">
      <c r="A12" s="262"/>
      <c r="B12" s="58">
        <v>0.91666666666666596</v>
      </c>
      <c r="C12" s="138"/>
      <c r="D12" s="89" t="str">
        <f>IF(ISBLANK(C12)," ",VLOOKUP(C12,'Ders Dağılım'!A$2:H$862,2,0))</f>
        <v xml:space="preserve"> </v>
      </c>
      <c r="E12" s="89" t="str">
        <f>IF(ISBLANK(C12)," ",VLOOKUP(C12,'Ders Dağılım'!A$2:I$862,9,0))</f>
        <v xml:space="preserve"> </v>
      </c>
      <c r="F12" s="88"/>
      <c r="G12" s="265"/>
      <c r="H12" s="58">
        <v>0.91666666666666596</v>
      </c>
      <c r="I12" s="138"/>
      <c r="J12" s="89" t="str">
        <f>IF(ISBLANK(I12)," ",VLOOKUP(I12,'Ders Dağılım'!A$2:H$862,2,0))</f>
        <v xml:space="preserve"> </v>
      </c>
      <c r="K12" s="89" t="str">
        <f>IF(ISBLANK(I12)," ",VLOOKUP(I12,'Ders Dağılım'!A$2:I$862,9,0))</f>
        <v xml:space="preserve"> </v>
      </c>
      <c r="L12" s="146"/>
    </row>
    <row r="13" spans="1:12" ht="12" customHeight="1" x14ac:dyDescent="0.2">
      <c r="A13" s="260" t="s">
        <v>5</v>
      </c>
      <c r="B13" s="54">
        <v>0.625</v>
      </c>
      <c r="C13" s="76"/>
      <c r="D13" s="63" t="str">
        <f>IF(ISBLANK(C13)," ",VLOOKUP(C13,'Ders Dağılım'!A$2:H$862,2,0))</f>
        <v xml:space="preserve"> </v>
      </c>
      <c r="E13" s="63" t="str">
        <f>IF(ISBLANK(C13)," ",VLOOKUP(C13,'Ders Dağılım'!A$2:I$862,9,0))</f>
        <v xml:space="preserve"> </v>
      </c>
      <c r="F13" s="78"/>
      <c r="G13" s="263" t="s">
        <v>5</v>
      </c>
      <c r="H13" s="54">
        <v>0.625</v>
      </c>
      <c r="I13" s="76"/>
      <c r="J13" s="63" t="str">
        <f>IF(ISBLANK(I13)," ",VLOOKUP(I13,'Ders Dağılım'!A$2:H$862,2,0))</f>
        <v xml:space="preserve"> </v>
      </c>
      <c r="K13" s="63" t="str">
        <f>IF(ISBLANK(I13)," ",VLOOKUP(I13,'Ders Dağılım'!A$2:I$862,9,0))</f>
        <v xml:space="preserve"> </v>
      </c>
      <c r="L13" s="77"/>
    </row>
    <row r="14" spans="1:12" x14ac:dyDescent="0.2">
      <c r="A14" s="261"/>
      <c r="B14" s="56">
        <v>0.66666666666666663</v>
      </c>
      <c r="C14" s="79"/>
      <c r="D14" s="64" t="str">
        <f>IF(ISBLANK(C14)," ",VLOOKUP(C14,'Ders Dağılım'!A$2:H$862,2,0))</f>
        <v xml:space="preserve"> </v>
      </c>
      <c r="E14" s="64" t="str">
        <f>IF(ISBLANK(C14)," ",VLOOKUP(C14,'Ders Dağılım'!A$2:I$862,9,0))</f>
        <v xml:space="preserve"> </v>
      </c>
      <c r="F14" s="81"/>
      <c r="G14" s="264"/>
      <c r="H14" s="56">
        <v>0.66666666666666663</v>
      </c>
      <c r="I14" s="79"/>
      <c r="J14" s="64" t="str">
        <f>IF(ISBLANK(I14)," ",VLOOKUP(I14,'Ders Dağılım'!A$2:H$862,2,0))</f>
        <v xml:space="preserve"> </v>
      </c>
      <c r="K14" s="64" t="str">
        <f>IF(ISBLANK(I14)," ",VLOOKUP(I14,'Ders Dağılım'!A$2:I$862,9,0))</f>
        <v xml:space="preserve"> </v>
      </c>
      <c r="L14" s="80"/>
    </row>
    <row r="15" spans="1:12" x14ac:dyDescent="0.2">
      <c r="A15" s="261"/>
      <c r="B15" s="56">
        <v>0.70833333333333304</v>
      </c>
      <c r="C15" s="79"/>
      <c r="D15" s="64" t="str">
        <f>IF(ISBLANK(C15)," ",VLOOKUP(C15,'Ders Dağılım'!A$2:H$862,2,0))</f>
        <v xml:space="preserve"> </v>
      </c>
      <c r="E15" s="64" t="str">
        <f>IF(ISBLANK(C15)," ",VLOOKUP(C15,'Ders Dağılım'!A$2:I$862,9,0))</f>
        <v xml:space="preserve"> </v>
      </c>
      <c r="F15" s="81"/>
      <c r="G15" s="264"/>
      <c r="H15" s="56">
        <v>0.70833333333333304</v>
      </c>
      <c r="I15" s="79"/>
      <c r="J15" s="64" t="str">
        <f>IF(ISBLANK(I15)," ",VLOOKUP(I15,'Ders Dağılım'!A$2:H$862,2,0))</f>
        <v xml:space="preserve"> </v>
      </c>
      <c r="K15" s="64" t="str">
        <f>IF(ISBLANK(I15)," ",VLOOKUP(I15,'Ders Dağılım'!A$2:I$862,9,0))</f>
        <v xml:space="preserve"> </v>
      </c>
      <c r="L15" s="80"/>
    </row>
    <row r="16" spans="1:12" x14ac:dyDescent="0.2">
      <c r="A16" s="261"/>
      <c r="B16" s="56">
        <v>0.75</v>
      </c>
      <c r="C16" s="79"/>
      <c r="D16" s="64" t="str">
        <f>IF(ISBLANK(C16)," ",VLOOKUP(C16,'Ders Dağılım'!A$2:H$862,2,0))</f>
        <v xml:space="preserve"> </v>
      </c>
      <c r="E16" s="64" t="str">
        <f>IF(ISBLANK(C16)," ",VLOOKUP(C16,'Ders Dağılım'!A$2:I$862,9,0))</f>
        <v xml:space="preserve"> </v>
      </c>
      <c r="F16" s="81"/>
      <c r="G16" s="264"/>
      <c r="H16" s="56">
        <v>0.75</v>
      </c>
      <c r="I16" s="79"/>
      <c r="J16" s="64" t="str">
        <f>IF(ISBLANK(I16)," ",VLOOKUP(I16,'Ders Dağılım'!A$2:H$862,2,0))</f>
        <v xml:space="preserve"> </v>
      </c>
      <c r="K16" s="64" t="str">
        <f>IF(ISBLANK(I16)," ",VLOOKUP(I16,'Ders Dağılım'!A$2:I$862,9,0))</f>
        <v xml:space="preserve"> </v>
      </c>
      <c r="L16" s="80"/>
    </row>
    <row r="17" spans="1:12" x14ac:dyDescent="0.2">
      <c r="A17" s="261"/>
      <c r="B17" s="56">
        <v>0.79166666666666696</v>
      </c>
      <c r="C17" s="79"/>
      <c r="D17" s="64" t="str">
        <f>IF(ISBLANK(C17)," ",VLOOKUP(C17,'Ders Dağılım'!A$2:H$862,2,0))</f>
        <v xml:space="preserve"> </v>
      </c>
      <c r="E17" s="64" t="str">
        <f>IF(ISBLANK(C17)," ",VLOOKUP(C17,'Ders Dağılım'!A$2:I$862,9,0))</f>
        <v xml:space="preserve"> </v>
      </c>
      <c r="F17" s="81"/>
      <c r="G17" s="264"/>
      <c r="H17" s="56">
        <v>0.79166666666666696</v>
      </c>
      <c r="I17" s="79"/>
      <c r="J17" s="64" t="str">
        <f>IF(ISBLANK(I17)," ",VLOOKUP(I17,'Ders Dağılım'!A$2:H$862,2,0))</f>
        <v xml:space="preserve"> </v>
      </c>
      <c r="K17" s="64" t="str">
        <f>IF(ISBLANK(I17)," ",VLOOKUP(I17,'Ders Dağılım'!A$2:I$862,9,0))</f>
        <v xml:space="preserve"> </v>
      </c>
      <c r="L17" s="80"/>
    </row>
    <row r="18" spans="1:12" x14ac:dyDescent="0.2">
      <c r="A18" s="261"/>
      <c r="B18" s="56">
        <v>0.83333333333333304</v>
      </c>
      <c r="C18" s="79"/>
      <c r="D18" s="64" t="str">
        <f>IF(ISBLANK(C18)," ",VLOOKUP(C18,'Ders Dağılım'!A$2:H$862,2,0))</f>
        <v xml:space="preserve"> </v>
      </c>
      <c r="E18" s="64" t="str">
        <f>IF(ISBLANK(C18)," ",VLOOKUP(C18,'Ders Dağılım'!A$2:I$862,9,0))</f>
        <v xml:space="preserve"> </v>
      </c>
      <c r="F18" s="81"/>
      <c r="G18" s="264"/>
      <c r="H18" s="56">
        <v>0.83333333333333304</v>
      </c>
      <c r="I18" s="79"/>
      <c r="J18" s="64" t="str">
        <f>IF(ISBLANK(I18)," ",VLOOKUP(I18,'Ders Dağılım'!A$2:H$862,2,0))</f>
        <v xml:space="preserve"> </v>
      </c>
      <c r="K18" s="64" t="str">
        <f>IF(ISBLANK(I18)," ",VLOOKUP(I18,'Ders Dağılım'!A$2:I$862,9,0))</f>
        <v xml:space="preserve"> </v>
      </c>
      <c r="L18" s="80"/>
    </row>
    <row r="19" spans="1:12" x14ac:dyDescent="0.2">
      <c r="A19" s="261"/>
      <c r="B19" s="56">
        <v>0.875</v>
      </c>
      <c r="C19" s="79"/>
      <c r="D19" s="64" t="str">
        <f>IF(ISBLANK(C19)," ",VLOOKUP(C19,'Ders Dağılım'!A$2:H$862,2,0))</f>
        <v xml:space="preserve"> </v>
      </c>
      <c r="E19" s="64" t="str">
        <f>IF(ISBLANK(C19)," ",VLOOKUP(C19,'Ders Dağılım'!A$2:I$862,9,0))</f>
        <v xml:space="preserve"> </v>
      </c>
      <c r="F19" s="81"/>
      <c r="G19" s="264"/>
      <c r="H19" s="56">
        <v>0.875</v>
      </c>
      <c r="I19" s="79"/>
      <c r="J19" s="64" t="str">
        <f>IF(ISBLANK(I19)," ",VLOOKUP(I19,'Ders Dağılım'!A$2:H$862,2,0))</f>
        <v xml:space="preserve"> </v>
      </c>
      <c r="K19" s="64" t="str">
        <f>IF(ISBLANK(I19)," ",VLOOKUP(I19,'Ders Dağılım'!A$2:I$862,9,0))</f>
        <v xml:space="preserve"> </v>
      </c>
      <c r="L19" s="80"/>
    </row>
    <row r="20" spans="1:12" ht="12" thickBot="1" x14ac:dyDescent="0.25">
      <c r="A20" s="262"/>
      <c r="B20" s="58">
        <v>0.91666666666666596</v>
      </c>
      <c r="C20" s="138"/>
      <c r="D20" s="89" t="str">
        <f>IF(ISBLANK(C20)," ",VLOOKUP(C20,'Ders Dağılım'!A$2:H$862,2,0))</f>
        <v xml:space="preserve"> </v>
      </c>
      <c r="E20" s="89" t="str">
        <f>IF(ISBLANK(C20)," ",VLOOKUP(C20,'Ders Dağılım'!A$2:I$862,9,0))</f>
        <v xml:space="preserve"> </v>
      </c>
      <c r="F20" s="88"/>
      <c r="G20" s="265"/>
      <c r="H20" s="58">
        <v>0.91666666666666596</v>
      </c>
      <c r="I20" s="138"/>
      <c r="J20" s="89" t="str">
        <f>IF(ISBLANK(I20)," ",VLOOKUP(I20,'Ders Dağılım'!A$2:H$862,2,0))</f>
        <v xml:space="preserve"> </v>
      </c>
      <c r="K20" s="89" t="str">
        <f>IF(ISBLANK(I20)," ",VLOOKUP(I20,'Ders Dağılım'!A$2:I$862,9,0))</f>
        <v xml:space="preserve"> </v>
      </c>
      <c r="L20" s="146"/>
    </row>
    <row r="21" spans="1:12" ht="12" customHeight="1" x14ac:dyDescent="0.2">
      <c r="A21" s="260" t="s">
        <v>6</v>
      </c>
      <c r="B21" s="54">
        <v>0.625</v>
      </c>
      <c r="C21" s="76"/>
      <c r="D21" s="63" t="str">
        <f>IF(ISBLANK(C21)," ",VLOOKUP(C21,'Ders Dağılım'!A$2:H$862,2,0))</f>
        <v xml:space="preserve"> </v>
      </c>
      <c r="E21" s="63" t="str">
        <f>IF(ISBLANK(C21)," ",VLOOKUP(C21,'Ders Dağılım'!A$2:I$862,9,0))</f>
        <v xml:space="preserve"> </v>
      </c>
      <c r="F21" s="78"/>
      <c r="G21" s="263" t="s">
        <v>6</v>
      </c>
      <c r="H21" s="54">
        <v>0.625</v>
      </c>
      <c r="I21" s="79"/>
      <c r="J21" s="63" t="str">
        <f>IF(ISBLANK(I21)," ",VLOOKUP(I21,'Ders Dağılım'!A$2:H$862,2,0))</f>
        <v xml:space="preserve"> </v>
      </c>
      <c r="K21" s="63" t="str">
        <f>IF(ISBLANK(I21)," ",VLOOKUP(I21,'Ders Dağılım'!A$2:I$862,9,0))</f>
        <v xml:space="preserve"> </v>
      </c>
      <c r="L21" s="77"/>
    </row>
    <row r="22" spans="1:12" x14ac:dyDescent="0.2">
      <c r="A22" s="261"/>
      <c r="B22" s="56">
        <v>0.66666666666666663</v>
      </c>
      <c r="C22" s="79"/>
      <c r="D22" s="64" t="str">
        <f>IF(ISBLANK(C22)," ",VLOOKUP(C22,'Ders Dağılım'!A$2:H$862,2,0))</f>
        <v xml:space="preserve"> </v>
      </c>
      <c r="E22" s="64" t="str">
        <f>IF(ISBLANK(C22)," ",VLOOKUP(C22,'Ders Dağılım'!A$2:I$862,9,0))</f>
        <v xml:space="preserve"> </v>
      </c>
      <c r="F22" s="81"/>
      <c r="G22" s="264"/>
      <c r="H22" s="56">
        <v>0.66666666666666663</v>
      </c>
      <c r="I22" s="138"/>
      <c r="J22" s="64" t="str">
        <f>IF(ISBLANK(I22)," ",VLOOKUP(I22,'Ders Dağılım'!A$2:H$862,2,0))</f>
        <v xml:space="preserve"> </v>
      </c>
      <c r="K22" s="64" t="str">
        <f>IF(ISBLANK(I22)," ",VLOOKUP(I22,'Ders Dağılım'!A$2:I$862,9,0))</f>
        <v xml:space="preserve"> </v>
      </c>
      <c r="L22" s="80"/>
    </row>
    <row r="23" spans="1:12" x14ac:dyDescent="0.2">
      <c r="A23" s="261"/>
      <c r="B23" s="56">
        <v>0.70833333333333304</v>
      </c>
      <c r="C23" s="140"/>
      <c r="D23" s="64" t="str">
        <f>IF(ISBLANK(C23)," ",VLOOKUP(C23,'Ders Dağılım'!A$2:H$862,2,0))</f>
        <v xml:space="preserve"> </v>
      </c>
      <c r="E23" s="64" t="str">
        <f>IF(ISBLANK(C23)," ",VLOOKUP(C23,'Ders Dağılım'!A$2:I$862,9,0))</f>
        <v xml:space="preserve"> </v>
      </c>
      <c r="F23" s="81"/>
      <c r="G23" s="264"/>
      <c r="H23" s="56">
        <v>0.70833333333333304</v>
      </c>
      <c r="I23" s="79"/>
      <c r="J23" s="64" t="str">
        <f>IF(ISBLANK(I23)," ",VLOOKUP(I23,'Ders Dağılım'!A$2:H$862,2,0))</f>
        <v xml:space="preserve"> </v>
      </c>
      <c r="K23" s="64" t="str">
        <f>IF(ISBLANK(I23)," ",VLOOKUP(I23,'Ders Dağılım'!A$2:I$862,9,0))</f>
        <v xml:space="preserve"> </v>
      </c>
      <c r="L23" s="80"/>
    </row>
    <row r="24" spans="1:12" x14ac:dyDescent="0.2">
      <c r="A24" s="261"/>
      <c r="B24" s="56">
        <v>0.75</v>
      </c>
      <c r="C24" s="140"/>
      <c r="D24" s="64" t="str">
        <f>IF(ISBLANK(C24)," ",VLOOKUP(C24,'Ders Dağılım'!A$2:H$862,2,0))</f>
        <v xml:space="preserve"> </v>
      </c>
      <c r="E24" s="64" t="str">
        <f>IF(ISBLANK(C24)," ",VLOOKUP(C24,'Ders Dağılım'!A$2:I$862,9,0))</f>
        <v xml:space="preserve"> </v>
      </c>
      <c r="F24" s="81"/>
      <c r="G24" s="264"/>
      <c r="H24" s="56">
        <v>0.75</v>
      </c>
      <c r="I24" s="138"/>
      <c r="J24" s="64" t="str">
        <f>IF(ISBLANK(I24)," ",VLOOKUP(I24,'Ders Dağılım'!A$2:H$862,2,0))</f>
        <v xml:space="preserve"> </v>
      </c>
      <c r="K24" s="64" t="str">
        <f>IF(ISBLANK(I24)," ",VLOOKUP(I24,'Ders Dağılım'!A$2:I$862,9,0))</f>
        <v xml:space="preserve"> </v>
      </c>
      <c r="L24" s="80"/>
    </row>
    <row r="25" spans="1:12" x14ac:dyDescent="0.2">
      <c r="A25" s="261"/>
      <c r="B25" s="56">
        <v>0.79166666666666696</v>
      </c>
      <c r="C25" s="140"/>
      <c r="D25" s="64" t="str">
        <f>IF(ISBLANK(C25)," ",VLOOKUP(C25,'Ders Dağılım'!A$2:H$862,2,0))</f>
        <v xml:space="preserve"> </v>
      </c>
      <c r="E25" s="64" t="str">
        <f>IF(ISBLANK(C25)," ",VLOOKUP(C25,'Ders Dağılım'!A$2:I$862,9,0))</f>
        <v xml:space="preserve"> </v>
      </c>
      <c r="F25" s="81"/>
      <c r="G25" s="264"/>
      <c r="H25" s="56">
        <v>0.79166666666666696</v>
      </c>
      <c r="I25" s="79"/>
      <c r="J25" s="64" t="str">
        <f>IF(ISBLANK(I25)," ",VLOOKUP(I25,'Ders Dağılım'!A$2:H$862,2,0))</f>
        <v xml:space="preserve"> </v>
      </c>
      <c r="K25" s="64" t="str">
        <f>IF(ISBLANK(I25)," ",VLOOKUP(I25,'Ders Dağılım'!A$2:I$862,9,0))</f>
        <v xml:space="preserve"> </v>
      </c>
      <c r="L25" s="80"/>
    </row>
    <row r="26" spans="1:12" x14ac:dyDescent="0.2">
      <c r="A26" s="261"/>
      <c r="B26" s="56">
        <v>0.83333333333333304</v>
      </c>
      <c r="C26" s="140"/>
      <c r="D26" s="64" t="str">
        <f>IF(ISBLANK(C26)," ",VLOOKUP(C26,'Ders Dağılım'!A$2:H$862,2,0))</f>
        <v xml:space="preserve"> </v>
      </c>
      <c r="E26" s="64" t="str">
        <f>IF(ISBLANK(C26)," ",VLOOKUP(C26,'Ders Dağılım'!A$2:I$862,9,0))</f>
        <v xml:space="preserve"> </v>
      </c>
      <c r="F26" s="81"/>
      <c r="G26" s="264"/>
      <c r="H26" s="56">
        <v>0.83333333333333304</v>
      </c>
      <c r="I26" s="79"/>
      <c r="J26" s="64" t="str">
        <f>IF(ISBLANK(I26)," ",VLOOKUP(I26,'Ders Dağılım'!A$2:H$862,2,0))</f>
        <v xml:space="preserve"> </v>
      </c>
      <c r="K26" s="64" t="str">
        <f>IF(ISBLANK(I26)," ",VLOOKUP(I26,'Ders Dağılım'!A$2:I$862,9,0))</f>
        <v xml:space="preserve"> </v>
      </c>
      <c r="L26" s="80"/>
    </row>
    <row r="27" spans="1:12" x14ac:dyDescent="0.2">
      <c r="A27" s="261"/>
      <c r="B27" s="56">
        <v>0.875</v>
      </c>
      <c r="C27" s="79"/>
      <c r="D27" s="64" t="str">
        <f>IF(ISBLANK(C27)," ",VLOOKUP(C27,'Ders Dağılım'!A$2:H$862,2,0))</f>
        <v xml:space="preserve"> </v>
      </c>
      <c r="E27" s="64" t="str">
        <f>IF(ISBLANK(C27)," ",VLOOKUP(C27,'Ders Dağılım'!A$2:I$862,9,0))</f>
        <v xml:space="preserve"> </v>
      </c>
      <c r="F27" s="81"/>
      <c r="G27" s="264"/>
      <c r="H27" s="56">
        <v>0.875</v>
      </c>
      <c r="I27" s="79"/>
      <c r="J27" s="64" t="str">
        <f>IF(ISBLANK(I27)," ",VLOOKUP(I27,'Ders Dağılım'!A$2:H$862,2,0))</f>
        <v xml:space="preserve"> </v>
      </c>
      <c r="K27" s="64" t="str">
        <f>IF(ISBLANK(I27)," ",VLOOKUP(I27,'Ders Dağılım'!A$2:I$862,9,0))</f>
        <v xml:space="preserve"> </v>
      </c>
      <c r="L27" s="80"/>
    </row>
    <row r="28" spans="1:12" ht="12" thickBot="1" x14ac:dyDescent="0.25">
      <c r="A28" s="262"/>
      <c r="B28" s="58">
        <v>0.91666666666666596</v>
      </c>
      <c r="C28" s="138"/>
      <c r="D28" s="89" t="str">
        <f>IF(ISBLANK(C28)," ",VLOOKUP(C28,'Ders Dağılım'!A$2:H$862,2,0))</f>
        <v xml:space="preserve"> </v>
      </c>
      <c r="E28" s="89" t="str">
        <f>IF(ISBLANK(C28)," ",VLOOKUP(C28,'Ders Dağılım'!A$2:I$862,9,0))</f>
        <v xml:space="preserve"> </v>
      </c>
      <c r="F28" s="88"/>
      <c r="G28" s="265"/>
      <c r="H28" s="58">
        <v>0.91666666666666596</v>
      </c>
      <c r="I28" s="79"/>
      <c r="J28" s="89" t="str">
        <f>IF(ISBLANK(I28)," ",VLOOKUP(I28,'Ders Dağılım'!A$2:H$862,2,0))</f>
        <v xml:space="preserve"> </v>
      </c>
      <c r="K28" s="89" t="str">
        <f>IF(ISBLANK(I28)," ",VLOOKUP(I28,'Ders Dağılım'!A$2:I$862,9,0))</f>
        <v xml:space="preserve"> </v>
      </c>
      <c r="L28" s="146"/>
    </row>
    <row r="29" spans="1:12" ht="12" customHeight="1" x14ac:dyDescent="0.2">
      <c r="A29" s="260" t="s">
        <v>7</v>
      </c>
      <c r="B29" s="54">
        <v>0.625</v>
      </c>
      <c r="C29" s="142"/>
      <c r="D29" s="63" t="str">
        <f>IF(ISBLANK(C29)," ",VLOOKUP(C29,'Ders Dağılım'!A$2:H$862,2,0))</f>
        <v xml:space="preserve"> </v>
      </c>
      <c r="E29" s="63" t="str">
        <f>IF(ISBLANK(C29)," ",VLOOKUP(C29,'Ders Dağılım'!A$2:I$862,9,0))</f>
        <v xml:space="preserve"> </v>
      </c>
      <c r="F29" s="78"/>
      <c r="G29" s="263" t="s">
        <v>7</v>
      </c>
      <c r="H29" s="54">
        <v>0.625</v>
      </c>
      <c r="I29" s="142"/>
      <c r="J29" s="63" t="str">
        <f>IF(ISBLANK(I29)," ",VLOOKUP(I29,'Ders Dağılım'!A$2:H$862,2,0))</f>
        <v xml:space="preserve"> </v>
      </c>
      <c r="K29" s="63" t="str">
        <f>IF(ISBLANK(I29)," ",VLOOKUP(I29,'Ders Dağılım'!A$2:I$862,9,0))</f>
        <v xml:space="preserve"> </v>
      </c>
      <c r="L29" s="77"/>
    </row>
    <row r="30" spans="1:12" x14ac:dyDescent="0.2">
      <c r="A30" s="261"/>
      <c r="B30" s="56">
        <v>0.66666666666666663</v>
      </c>
      <c r="C30" s="140"/>
      <c r="D30" s="64" t="str">
        <f>IF(ISBLANK(C30)," ",VLOOKUP(C30,'Ders Dağılım'!A$2:H$862,2,0))</f>
        <v xml:space="preserve"> </v>
      </c>
      <c r="E30" s="64" t="str">
        <f>IF(ISBLANK(C30)," ",VLOOKUP(C30,'Ders Dağılım'!A$2:I$862,9,0))</f>
        <v xml:space="preserve"> </v>
      </c>
      <c r="F30" s="81"/>
      <c r="G30" s="264"/>
      <c r="H30" s="56">
        <v>0.66666666666666663</v>
      </c>
      <c r="I30" s="140"/>
      <c r="J30" s="64" t="str">
        <f>IF(ISBLANK(I30)," ",VLOOKUP(I30,'Ders Dağılım'!A$2:H$862,2,0))</f>
        <v xml:space="preserve"> </v>
      </c>
      <c r="K30" s="64" t="str">
        <f>IF(ISBLANK(I30)," ",VLOOKUP(I30,'Ders Dağılım'!A$2:I$862,9,0))</f>
        <v xml:space="preserve"> </v>
      </c>
      <c r="L30" s="80"/>
    </row>
    <row r="31" spans="1:12" x14ac:dyDescent="0.2">
      <c r="A31" s="261"/>
      <c r="B31" s="56">
        <v>0.70833333333333304</v>
      </c>
      <c r="C31" s="140"/>
      <c r="D31" s="64" t="str">
        <f>IF(ISBLANK(C31)," ",VLOOKUP(C31,'Ders Dağılım'!A$2:H$862,2,0))</f>
        <v xml:space="preserve"> </v>
      </c>
      <c r="E31" s="64" t="str">
        <f>IF(ISBLANK(C31)," ",VLOOKUP(C31,'Ders Dağılım'!A$2:I$862,9,0))</f>
        <v xml:space="preserve"> </v>
      </c>
      <c r="F31" s="81"/>
      <c r="G31" s="264"/>
      <c r="H31" s="56">
        <v>0.70833333333333304</v>
      </c>
      <c r="I31" s="140"/>
      <c r="J31" s="64" t="str">
        <f>IF(ISBLANK(I31)," ",VLOOKUP(I31,'Ders Dağılım'!A$2:H$862,2,0))</f>
        <v xml:space="preserve"> </v>
      </c>
      <c r="K31" s="64" t="str">
        <f>IF(ISBLANK(I31)," ",VLOOKUP(I31,'Ders Dağılım'!A$2:I$862,9,0))</f>
        <v xml:space="preserve"> </v>
      </c>
      <c r="L31" s="80"/>
    </row>
    <row r="32" spans="1:12" x14ac:dyDescent="0.2">
      <c r="A32" s="261"/>
      <c r="B32" s="56">
        <v>0.75</v>
      </c>
      <c r="C32" s="140"/>
      <c r="D32" s="64" t="str">
        <f>IF(ISBLANK(C32)," ",VLOOKUP(C32,'Ders Dağılım'!A$2:H$862,2,0))</f>
        <v xml:space="preserve"> </v>
      </c>
      <c r="E32" s="64" t="str">
        <f>IF(ISBLANK(C32)," ",VLOOKUP(C32,'Ders Dağılım'!A$2:I$862,9,0))</f>
        <v xml:space="preserve"> </v>
      </c>
      <c r="F32" s="81"/>
      <c r="G32" s="264"/>
      <c r="H32" s="56">
        <v>0.75</v>
      </c>
      <c r="I32" s="140"/>
      <c r="J32" s="64" t="str">
        <f>IF(ISBLANK(I32)," ",VLOOKUP(I32,'Ders Dağılım'!A$2:H$862,2,0))</f>
        <v xml:space="preserve"> </v>
      </c>
      <c r="K32" s="64" t="str">
        <f>IF(ISBLANK(I32)," ",VLOOKUP(I32,'Ders Dağılım'!A$2:I$862,9,0))</f>
        <v xml:space="preserve"> </v>
      </c>
      <c r="L32" s="80"/>
    </row>
    <row r="33" spans="1:12" x14ac:dyDescent="0.2">
      <c r="A33" s="261"/>
      <c r="B33" s="56">
        <v>0.79166666666666696</v>
      </c>
      <c r="C33" s="79"/>
      <c r="D33" s="64" t="str">
        <f>IF(ISBLANK(C33)," ",VLOOKUP(C33,'Ders Dağılım'!A$2:H$862,2,0))</f>
        <v xml:space="preserve"> </v>
      </c>
      <c r="E33" s="64" t="str">
        <f>IF(ISBLANK(C33)," ",VLOOKUP(C33,'Ders Dağılım'!A$2:I$862,9,0))</f>
        <v xml:space="preserve"> </v>
      </c>
      <c r="F33" s="81"/>
      <c r="G33" s="264"/>
      <c r="H33" s="56">
        <v>0.79166666666666696</v>
      </c>
      <c r="I33" s="140"/>
      <c r="J33" s="64" t="str">
        <f>IF(ISBLANK(I33)," ",VLOOKUP(I33,'Ders Dağılım'!A$2:H$862,2,0))</f>
        <v xml:space="preserve"> </v>
      </c>
      <c r="K33" s="64" t="str">
        <f>IF(ISBLANK(I33)," ",VLOOKUP(I33,'Ders Dağılım'!A$2:I$862,9,0))</f>
        <v xml:space="preserve"> </v>
      </c>
      <c r="L33" s="80"/>
    </row>
    <row r="34" spans="1:12" x14ac:dyDescent="0.2">
      <c r="A34" s="261"/>
      <c r="B34" s="56">
        <v>0.83333333333333304</v>
      </c>
      <c r="C34" s="79"/>
      <c r="D34" s="64" t="str">
        <f>IF(ISBLANK(C34)," ",VLOOKUP(C34,'Ders Dağılım'!A$2:H$862,2,0))</f>
        <v xml:space="preserve"> </v>
      </c>
      <c r="E34" s="64" t="str">
        <f>IF(ISBLANK(C34)," ",VLOOKUP(C34,'Ders Dağılım'!A$2:I$862,9,0))</f>
        <v xml:space="preserve"> </v>
      </c>
      <c r="F34" s="81"/>
      <c r="G34" s="264"/>
      <c r="H34" s="56">
        <v>0.83333333333333304</v>
      </c>
      <c r="I34" s="140"/>
      <c r="J34" s="64" t="str">
        <f>IF(ISBLANK(I34)," ",VLOOKUP(I34,'Ders Dağılım'!A$2:H$862,2,0))</f>
        <v xml:space="preserve"> </v>
      </c>
      <c r="K34" s="64" t="str">
        <f>IF(ISBLANK(I34)," ",VLOOKUP(I34,'Ders Dağılım'!A$2:I$862,9,0))</f>
        <v xml:space="preserve"> </v>
      </c>
      <c r="L34" s="80"/>
    </row>
    <row r="35" spans="1:12" x14ac:dyDescent="0.2">
      <c r="A35" s="261"/>
      <c r="B35" s="56">
        <v>0.875</v>
      </c>
      <c r="C35" s="79"/>
      <c r="D35" s="64" t="str">
        <f>IF(ISBLANK(C35)," ",VLOOKUP(C35,'Ders Dağılım'!A$2:H$862,2,0))</f>
        <v xml:space="preserve"> </v>
      </c>
      <c r="E35" s="64" t="str">
        <f>IF(ISBLANK(C35)," ",VLOOKUP(C35,'Ders Dağılım'!A$2:I$862,9,0))</f>
        <v xml:space="preserve"> </v>
      </c>
      <c r="F35" s="81"/>
      <c r="G35" s="264"/>
      <c r="H35" s="56">
        <v>0.875</v>
      </c>
      <c r="I35" s="140"/>
      <c r="J35" s="64" t="str">
        <f>IF(ISBLANK(I35)," ",VLOOKUP(I35,'Ders Dağılım'!A$2:H$862,2,0))</f>
        <v xml:space="preserve"> </v>
      </c>
      <c r="K35" s="64" t="str">
        <f>IF(ISBLANK(I35)," ",VLOOKUP(I35,'Ders Dağılım'!A$2:I$862,9,0))</f>
        <v xml:space="preserve"> </v>
      </c>
      <c r="L35" s="80"/>
    </row>
    <row r="36" spans="1:12" ht="12" thickBot="1" x14ac:dyDescent="0.25">
      <c r="A36" s="262"/>
      <c r="B36" s="58">
        <v>0.91666666666666596</v>
      </c>
      <c r="C36" s="138"/>
      <c r="D36" s="89" t="str">
        <f>IF(ISBLANK(C36)," ",VLOOKUP(C36,'Ders Dağılım'!A$2:H$862,2,0))</f>
        <v xml:space="preserve"> </v>
      </c>
      <c r="E36" s="89" t="str">
        <f>IF(ISBLANK(C36)," ",VLOOKUP(C36,'Ders Dağılım'!A$2:I$862,9,0))</f>
        <v xml:space="preserve"> </v>
      </c>
      <c r="F36" s="88"/>
      <c r="G36" s="265"/>
      <c r="H36" s="58">
        <v>0.91666666666666596</v>
      </c>
      <c r="I36" s="141"/>
      <c r="J36" s="89" t="str">
        <f>IF(ISBLANK(I36)," ",VLOOKUP(I36,'Ders Dağılım'!A$2:H$862,2,0))</f>
        <v xml:space="preserve"> </v>
      </c>
      <c r="K36" s="89" t="str">
        <f>IF(ISBLANK(I36)," ",VLOOKUP(I36,'Ders Dağılım'!A$2:I$862,9,0))</f>
        <v xml:space="preserve"> </v>
      </c>
      <c r="L36" s="146"/>
    </row>
    <row r="37" spans="1:12" ht="12" customHeight="1" x14ac:dyDescent="0.2">
      <c r="A37" s="260" t="s">
        <v>8</v>
      </c>
      <c r="B37" s="54">
        <v>0.625</v>
      </c>
      <c r="C37" s="76"/>
      <c r="D37" s="63" t="str">
        <f>IF(ISBLANK(C37)," ",VLOOKUP(C37,'Ders Dağılım'!A$2:H$862,2,0))</f>
        <v xml:space="preserve"> </v>
      </c>
      <c r="E37" s="63" t="str">
        <f>IF(ISBLANK(C37)," ",VLOOKUP(C37,'Ders Dağılım'!A$2:I$862,9,0))</f>
        <v xml:space="preserve"> </v>
      </c>
      <c r="F37" s="78"/>
      <c r="G37" s="263" t="s">
        <v>8</v>
      </c>
      <c r="H37" s="54">
        <v>0.625</v>
      </c>
      <c r="I37" s="76"/>
      <c r="J37" s="63" t="str">
        <f>IF(ISBLANK(I37)," ",VLOOKUP(I37,'Ders Dağılım'!A$2:H$862,2,0))</f>
        <v xml:space="preserve"> </v>
      </c>
      <c r="K37" s="63" t="str">
        <f>IF(ISBLANK(I37)," ",VLOOKUP(I37,'Ders Dağılım'!A$2:I$862,9,0))</f>
        <v xml:space="preserve"> </v>
      </c>
      <c r="L37" s="77"/>
    </row>
    <row r="38" spans="1:12" x14ac:dyDescent="0.2">
      <c r="A38" s="261"/>
      <c r="B38" s="56">
        <v>0.66666666666666663</v>
      </c>
      <c r="C38" s="79"/>
      <c r="D38" s="64" t="str">
        <f>IF(ISBLANK(C38)," ",VLOOKUP(C38,'Ders Dağılım'!A$2:H$862,2,0))</f>
        <v xml:space="preserve"> </v>
      </c>
      <c r="E38" s="64" t="str">
        <f>IF(ISBLANK(C38)," ",VLOOKUP(C38,'Ders Dağılım'!A$2:I$862,9,0))</f>
        <v xml:space="preserve"> </v>
      </c>
      <c r="F38" s="81"/>
      <c r="G38" s="264"/>
      <c r="H38" s="56">
        <v>0.66666666666666663</v>
      </c>
      <c r="I38" s="79"/>
      <c r="J38" s="64" t="str">
        <f>IF(ISBLANK(I38)," ",VLOOKUP(I38,'Ders Dağılım'!A$2:H$862,2,0))</f>
        <v xml:space="preserve"> </v>
      </c>
      <c r="K38" s="64" t="str">
        <f>IF(ISBLANK(I38)," ",VLOOKUP(I38,'Ders Dağılım'!A$2:I$862,9,0))</f>
        <v xml:space="preserve"> </v>
      </c>
      <c r="L38" s="80"/>
    </row>
    <row r="39" spans="1:12" x14ac:dyDescent="0.2">
      <c r="A39" s="261"/>
      <c r="B39" s="56">
        <v>0.70833333333333304</v>
      </c>
      <c r="C39" s="79"/>
      <c r="D39" s="64" t="str">
        <f>IF(ISBLANK(C39)," ",VLOOKUP(C39,'Ders Dağılım'!A$2:H$862,2,0))</f>
        <v xml:space="preserve"> </v>
      </c>
      <c r="E39" s="64" t="str">
        <f>IF(ISBLANK(C39)," ",VLOOKUP(C39,'Ders Dağılım'!A$2:I$862,9,0))</f>
        <v xml:space="preserve"> </v>
      </c>
      <c r="F39" s="81"/>
      <c r="G39" s="264"/>
      <c r="H39" s="56">
        <v>0.70833333333333304</v>
      </c>
      <c r="I39" s="79"/>
      <c r="J39" s="64" t="str">
        <f>IF(ISBLANK(I39)," ",VLOOKUP(I39,'Ders Dağılım'!A$2:H$862,2,0))</f>
        <v xml:space="preserve"> </v>
      </c>
      <c r="K39" s="64" t="str">
        <f>IF(ISBLANK(I39)," ",VLOOKUP(I39,'Ders Dağılım'!A$2:I$862,9,0))</f>
        <v xml:space="preserve"> </v>
      </c>
      <c r="L39" s="80"/>
    </row>
    <row r="40" spans="1:12" x14ac:dyDescent="0.2">
      <c r="A40" s="261"/>
      <c r="B40" s="56">
        <v>0.75</v>
      </c>
      <c r="C40" s="79"/>
      <c r="D40" s="64" t="str">
        <f>IF(ISBLANK(C40)," ",VLOOKUP(C40,'Ders Dağılım'!A$2:H$862,2,0))</f>
        <v xml:space="preserve"> </v>
      </c>
      <c r="E40" s="64" t="str">
        <f>IF(ISBLANK(C40)," ",VLOOKUP(C40,'Ders Dağılım'!A$2:I$862,9,0))</f>
        <v xml:space="preserve"> </v>
      </c>
      <c r="F40" s="81"/>
      <c r="G40" s="264"/>
      <c r="H40" s="56">
        <v>0.75</v>
      </c>
      <c r="I40" s="79"/>
      <c r="J40" s="64" t="str">
        <f>IF(ISBLANK(I40)," ",VLOOKUP(I40,'Ders Dağılım'!A$2:H$862,2,0))</f>
        <v xml:space="preserve"> </v>
      </c>
      <c r="K40" s="64" t="str">
        <f>IF(ISBLANK(I40)," ",VLOOKUP(I40,'Ders Dağılım'!A$2:I$862,9,0))</f>
        <v xml:space="preserve"> </v>
      </c>
      <c r="L40" s="80"/>
    </row>
    <row r="41" spans="1:12" x14ac:dyDescent="0.2">
      <c r="A41" s="261"/>
      <c r="B41" s="56">
        <v>0.79166666666666696</v>
      </c>
      <c r="C41" s="79"/>
      <c r="D41" s="64" t="str">
        <f>IF(ISBLANK(C41)," ",VLOOKUP(C41,'Ders Dağılım'!A$2:H$862,2,0))</f>
        <v xml:space="preserve"> </v>
      </c>
      <c r="E41" s="64" t="str">
        <f>IF(ISBLANK(C41)," ",VLOOKUP(C41,'Ders Dağılım'!A$2:I$862,9,0))</f>
        <v xml:space="preserve"> </v>
      </c>
      <c r="F41" s="81"/>
      <c r="G41" s="264"/>
      <c r="H41" s="56">
        <v>0.79166666666666696</v>
      </c>
      <c r="I41" s="79"/>
      <c r="J41" s="64" t="str">
        <f>IF(ISBLANK(I41)," ",VLOOKUP(I41,'Ders Dağılım'!A$2:H$862,2,0))</f>
        <v xml:space="preserve"> </v>
      </c>
      <c r="K41" s="64" t="str">
        <f>IF(ISBLANK(I41)," ",VLOOKUP(I41,'Ders Dağılım'!A$2:I$862,9,0))</f>
        <v xml:space="preserve"> </v>
      </c>
      <c r="L41" s="80"/>
    </row>
    <row r="42" spans="1:12" x14ac:dyDescent="0.2">
      <c r="A42" s="261"/>
      <c r="B42" s="56">
        <v>0.83333333333333304</v>
      </c>
      <c r="C42" s="140"/>
      <c r="D42" s="64" t="str">
        <f>IF(ISBLANK(C42)," ",VLOOKUP(C42,'Ders Dağılım'!A$2:H$862,2,0))</f>
        <v xml:space="preserve"> </v>
      </c>
      <c r="E42" s="64" t="str">
        <f>IF(ISBLANK(C42)," ",VLOOKUP(C42,'Ders Dağılım'!A$2:I$862,9,0))</f>
        <v xml:space="preserve"> </v>
      </c>
      <c r="F42" s="81"/>
      <c r="G42" s="264"/>
      <c r="H42" s="56">
        <v>0.83333333333333304</v>
      </c>
      <c r="I42" s="79"/>
      <c r="J42" s="64" t="str">
        <f>IF(ISBLANK(I42)," ",VLOOKUP(I42,'Ders Dağılım'!A$2:H$862,2,0))</f>
        <v xml:space="preserve"> </v>
      </c>
      <c r="K42" s="64" t="str">
        <f>IF(ISBLANK(I42)," ",VLOOKUP(I42,'Ders Dağılım'!A$2:I$862,9,0))</f>
        <v xml:space="preserve"> </v>
      </c>
      <c r="L42" s="80"/>
    </row>
    <row r="43" spans="1:12" x14ac:dyDescent="0.2">
      <c r="A43" s="261"/>
      <c r="B43" s="56">
        <v>0.875</v>
      </c>
      <c r="C43" s="140"/>
      <c r="D43" s="64" t="str">
        <f>IF(ISBLANK(C43)," ",VLOOKUP(C43,'Ders Dağılım'!A$2:H$862,2,0))</f>
        <v xml:space="preserve"> </v>
      </c>
      <c r="E43" s="64" t="str">
        <f>IF(ISBLANK(C43)," ",VLOOKUP(C43,'Ders Dağılım'!A$2:I$862,9,0))</f>
        <v xml:space="preserve"> </v>
      </c>
      <c r="F43" s="81"/>
      <c r="G43" s="264"/>
      <c r="H43" s="56">
        <v>0.875</v>
      </c>
      <c r="I43" s="79"/>
      <c r="J43" s="64" t="str">
        <f>IF(ISBLANK(I43)," ",VLOOKUP(I43,'Ders Dağılım'!A$2:H$862,2,0))</f>
        <v xml:space="preserve"> </v>
      </c>
      <c r="K43" s="64" t="str">
        <f>IF(ISBLANK(I43)," ",VLOOKUP(I43,'Ders Dağılım'!A$2:I$862,9,0))</f>
        <v xml:space="preserve"> </v>
      </c>
      <c r="L43" s="80"/>
    </row>
    <row r="44" spans="1:12" ht="12" thickBot="1" x14ac:dyDescent="0.25">
      <c r="A44" s="266"/>
      <c r="B44" s="60">
        <v>0.91666666666666596</v>
      </c>
      <c r="C44" s="82"/>
      <c r="D44" s="65" t="str">
        <f>IF(ISBLANK(C44)," ",VLOOKUP(C44,'Ders Dağılım'!A$2:H$862,2,0))</f>
        <v xml:space="preserve"> </v>
      </c>
      <c r="E44" s="65" t="str">
        <f>IF(ISBLANK(C44)," ",VLOOKUP(C44,'Ders Dağılım'!A$2:I$862,9,0))</f>
        <v xml:space="preserve"> </v>
      </c>
      <c r="F44" s="84"/>
      <c r="G44" s="267"/>
      <c r="H44" s="60">
        <v>0.91666666666666596</v>
      </c>
      <c r="I44" s="82"/>
      <c r="J44" s="65" t="str">
        <f>IF(ISBLANK(I44)," ",VLOOKUP(I44,'Ders Dağılım'!A$2:H$862,2,0))</f>
        <v xml:space="preserve"> </v>
      </c>
      <c r="K44" s="65" t="str">
        <f>IF(ISBLANK(I44)," ",VLOOKUP(I44,'Ders Dağılım'!A$2:I$862,9,0))</f>
        <v xml:space="preserve"> </v>
      </c>
      <c r="L44" s="83"/>
    </row>
  </sheetData>
  <sheetProtection password="CA08" sheet="1" objects="1" scenarios="1"/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R40" sqref="R40"/>
    </sheetView>
  </sheetViews>
  <sheetFormatPr defaultColWidth="9.140625" defaultRowHeight="11.25" x14ac:dyDescent="0.2"/>
  <cols>
    <col min="1" max="1" width="2.5703125" style="47" customWidth="1"/>
    <col min="2" max="2" width="4.5703125" style="48" customWidth="1"/>
    <col min="3" max="3" width="7.5703125" style="73" customWidth="1"/>
    <col min="4" max="4" width="25.5703125" style="47" customWidth="1"/>
    <col min="5" max="5" width="22.5703125" style="47" customWidth="1"/>
    <col min="6" max="6" width="5.5703125" style="73" customWidth="1"/>
    <col min="7" max="7" width="2.5703125" style="49" customWidth="1"/>
    <col min="8" max="8" width="5.42578125" style="49" customWidth="1"/>
    <col min="9" max="9" width="7.5703125" style="73" customWidth="1"/>
    <col min="10" max="10" width="25.5703125" style="47" customWidth="1"/>
    <col min="11" max="11" width="22.5703125" style="47" customWidth="1"/>
    <col min="12" max="12" width="5.5703125" style="73" customWidth="1"/>
    <col min="13" max="16384" width="9.140625" style="47"/>
  </cols>
  <sheetData>
    <row r="1" spans="1:12" ht="12.75" x14ac:dyDescent="0.2">
      <c r="A1" s="274" t="str">
        <f>CONCATENATE('Ders Dağılım'!K1," ÖĞRETİM YILI ",'Ders Dağılım'!K2," YARIYILI")</f>
        <v>2025-2026 ÖĞRETİM YILI BAHAR YARIYILI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ht="12" x14ac:dyDescent="0.3">
      <c r="A2" s="275" t="str">
        <f>CONCATENATE('Ders Dağılım'!J7," HAFTALIK DERS PROGRAMI")</f>
        <v>BİLGİSAYAR PROGRAMCILIĞI PROGRAMI HAFTALIK DERS PROGRAMI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1:12" ht="11.1" thickBot="1" x14ac:dyDescent="0.3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45" t="s">
        <v>9</v>
      </c>
      <c r="G4" s="66"/>
      <c r="H4" s="52" t="s">
        <v>0</v>
      </c>
      <c r="I4" s="52" t="s">
        <v>1</v>
      </c>
      <c r="J4" s="51" t="s">
        <v>2</v>
      </c>
      <c r="K4" s="51" t="s">
        <v>3</v>
      </c>
      <c r="L4" s="145" t="s">
        <v>9</v>
      </c>
    </row>
    <row r="5" spans="1:12" ht="12" customHeight="1" x14ac:dyDescent="0.2">
      <c r="A5" s="260" t="s">
        <v>4</v>
      </c>
      <c r="B5" s="54">
        <v>0.38541666666666669</v>
      </c>
      <c r="C5" s="147"/>
      <c r="D5" s="63" t="str">
        <f>IF(ISBLANK(C5)," ",VLOOKUP(C5,'Ders Dağılım'!A$2:H$862,2,0))</f>
        <v xml:space="preserve"> </v>
      </c>
      <c r="E5" s="63" t="str">
        <f>IF(ISBLANK(C5)," ",VLOOKUP(C5,'Ders Dağılım'!A$2:H$862,8,0))</f>
        <v xml:space="preserve"> </v>
      </c>
      <c r="F5" s="191"/>
      <c r="G5" s="260" t="s">
        <v>4</v>
      </c>
      <c r="H5" s="55">
        <v>0.38541666666666669</v>
      </c>
      <c r="I5" s="218"/>
      <c r="J5" s="63" t="str">
        <f>IF(ISBLANK(I5)," ",VLOOKUP(I5,'Ders Dağılım'!A$2:H$862,2,0))</f>
        <v xml:space="preserve"> </v>
      </c>
      <c r="K5" s="63" t="str">
        <f>IF(ISBLANK(I5)," ",VLOOKUP(I5,'Ders Dağılım'!A$2:H$862,8,0))</f>
        <v xml:space="preserve"> </v>
      </c>
      <c r="L5" s="235"/>
    </row>
    <row r="6" spans="1:12" x14ac:dyDescent="0.2">
      <c r="A6" s="261"/>
      <c r="B6" s="56">
        <v>0.42708333333333331</v>
      </c>
      <c r="C6" s="81" t="s">
        <v>499</v>
      </c>
      <c r="D6" s="64" t="str">
        <f>IF(ISBLANK(C6)," ",VLOOKUP(C6,'Ders Dağılım'!A$2:H$862,2,0))</f>
        <v>Veri Tabanı-I</v>
      </c>
      <c r="E6" s="64" t="str">
        <f>IF(ISBLANK(C6)," ",VLOOKUP(C6,'Ders Dağılım'!A$2:H$862,8,0))</f>
        <v>Öğr. Gör. Neslihan YONDEMİR ÇALIŞKAN</v>
      </c>
      <c r="F6" s="192" t="s">
        <v>220</v>
      </c>
      <c r="G6" s="261"/>
      <c r="H6" s="57">
        <v>0.42708333333333331</v>
      </c>
      <c r="I6" s="208" t="s">
        <v>445</v>
      </c>
      <c r="J6" s="64" t="str">
        <f>IF(ISBLANK(I6)," ",VLOOKUP(I6,'Ders Dağılım'!A$2:H$862,2,0))</f>
        <v>Sistem Analizi ve Tasarımı</v>
      </c>
      <c r="K6" s="64" t="str">
        <f>IF(ISBLANK(I6)," ",VLOOKUP(I6,'Ders Dağılım'!A$2:H$862,8,0))</f>
        <v>Öğr. Gör. Serkan VARAN</v>
      </c>
      <c r="L6" s="236" t="s">
        <v>222</v>
      </c>
    </row>
    <row r="7" spans="1:12" x14ac:dyDescent="0.2">
      <c r="A7" s="261"/>
      <c r="B7" s="56">
        <v>0.46875</v>
      </c>
      <c r="C7" s="81" t="s">
        <v>499</v>
      </c>
      <c r="D7" s="64" t="str">
        <f>IF(ISBLANK(C7)," ",VLOOKUP(C7,'Ders Dağılım'!A$2:H$862,2,0))</f>
        <v>Veri Tabanı-I</v>
      </c>
      <c r="E7" s="64" t="str">
        <f>IF(ISBLANK(C7)," ",VLOOKUP(C7,'Ders Dağılım'!A$2:H$862,8,0))</f>
        <v>Öğr. Gör. Neslihan YONDEMİR ÇALIŞKAN</v>
      </c>
      <c r="F7" s="192" t="s">
        <v>220</v>
      </c>
      <c r="G7" s="261"/>
      <c r="H7" s="57">
        <v>0.46875</v>
      </c>
      <c r="I7" s="208" t="s">
        <v>445</v>
      </c>
      <c r="J7" s="64" t="str">
        <f>IF(ISBLANK(I7)," ",VLOOKUP(I7,'Ders Dağılım'!A$2:H$862,2,0))</f>
        <v>Sistem Analizi ve Tasarımı</v>
      </c>
      <c r="K7" s="64" t="str">
        <f>IF(ISBLANK(I7)," ",VLOOKUP(I7,'Ders Dağılım'!A$2:H$862,8,0))</f>
        <v>Öğr. Gör. Serkan VARAN</v>
      </c>
      <c r="L7" s="236" t="s">
        <v>222</v>
      </c>
    </row>
    <row r="8" spans="1:12" x14ac:dyDescent="0.2">
      <c r="A8" s="261"/>
      <c r="B8" s="56">
        <v>0.5</v>
      </c>
      <c r="C8" s="81"/>
      <c r="D8" s="64" t="str">
        <f>IF(ISBLANK(C8)," ",VLOOKUP(C8,'Ders Dağılım'!A$2:H$862,2,0))</f>
        <v xml:space="preserve"> </v>
      </c>
      <c r="E8" s="64" t="str">
        <f>IF(ISBLANK(C8)," ",VLOOKUP(C8,'Ders Dağılım'!A$2:H$862,8,0))</f>
        <v xml:space="preserve"> </v>
      </c>
      <c r="F8" s="192"/>
      <c r="G8" s="261"/>
      <c r="H8" s="57">
        <v>0.5</v>
      </c>
      <c r="I8" s="208"/>
      <c r="J8" s="64" t="str">
        <f>IF(ISBLANK(I8)," ",VLOOKUP(I8,'Ders Dağılım'!A$2:H$862,2,0))</f>
        <v xml:space="preserve"> </v>
      </c>
      <c r="K8" s="64" t="str">
        <f>IF(ISBLANK(I8)," ",VLOOKUP(I8,'Ders Dağılım'!A$2:H$862,8,0))</f>
        <v xml:space="preserve"> </v>
      </c>
      <c r="L8" s="236"/>
    </row>
    <row r="9" spans="1:12" x14ac:dyDescent="0.2">
      <c r="A9" s="261"/>
      <c r="B9" s="56">
        <v>0.54166666666666663</v>
      </c>
      <c r="C9" s="81" t="s">
        <v>436</v>
      </c>
      <c r="D9" s="64" t="str">
        <f>IF(ISBLANK(C9)," ",VLOOKUP(C9,'Ders Dağılım'!A$2:H$862,2,0))</f>
        <v>Bilgisayar Donanımı</v>
      </c>
      <c r="E9" s="64" t="str">
        <f>IF(ISBLANK(C9)," ",VLOOKUP(C9,'Ders Dağılım'!A$2:H$862,8,0))</f>
        <v>Öğr. Gör. Serkan VARAN</v>
      </c>
      <c r="F9" s="192" t="s">
        <v>222</v>
      </c>
      <c r="G9" s="261"/>
      <c r="H9" s="57">
        <v>0.54166666666666663</v>
      </c>
      <c r="I9" s="140" t="s">
        <v>443</v>
      </c>
      <c r="J9" s="64" t="str">
        <f>IF(ISBLANK(I9)," ",VLOOKUP(I9,'Ders Dağılım'!A$2:H$862,2,0))</f>
        <v xml:space="preserve">Nesne Tabanlı Programlama-II </v>
      </c>
      <c r="K9" s="64" t="str">
        <f>IF(ISBLANK(I9)," ",VLOOKUP(I9,'Ders Dağılım'!A$2:H$862,8,0))</f>
        <v>Öğr. Gör. Dr. Hakan Can ALTUNAY</v>
      </c>
      <c r="L9" s="236" t="s">
        <v>220</v>
      </c>
    </row>
    <row r="10" spans="1:12" x14ac:dyDescent="0.2">
      <c r="A10" s="261"/>
      <c r="B10" s="56">
        <v>0.58333333333333337</v>
      </c>
      <c r="C10" s="81" t="s">
        <v>436</v>
      </c>
      <c r="D10" s="64" t="str">
        <f>IF(ISBLANK(C10)," ",VLOOKUP(C10,'Ders Dağılım'!A$2:H$862,2,0))</f>
        <v>Bilgisayar Donanımı</v>
      </c>
      <c r="E10" s="64" t="str">
        <f>IF(ISBLANK(C10)," ",VLOOKUP(C10,'Ders Dağılım'!A$2:H$862,8,0))</f>
        <v>Öğr. Gör. Serkan VARAN</v>
      </c>
      <c r="F10" s="192" t="s">
        <v>222</v>
      </c>
      <c r="G10" s="261"/>
      <c r="H10" s="57">
        <v>0.58333333333333337</v>
      </c>
      <c r="I10" s="140" t="s">
        <v>443</v>
      </c>
      <c r="J10" s="64" t="str">
        <f>IF(ISBLANK(I10)," ",VLOOKUP(I10,'Ders Dağılım'!A$2:H$862,2,0))</f>
        <v xml:space="preserve">Nesne Tabanlı Programlama-II </v>
      </c>
      <c r="K10" s="64" t="str">
        <f>IF(ISBLANK(I10)," ",VLOOKUP(I10,'Ders Dağılım'!A$2:H$862,8,0))</f>
        <v>Öğr. Gör. Dr. Hakan Can ALTUNAY</v>
      </c>
      <c r="L10" s="236" t="s">
        <v>220</v>
      </c>
    </row>
    <row r="11" spans="1:12" x14ac:dyDescent="0.2">
      <c r="A11" s="261"/>
      <c r="B11" s="56">
        <v>0.625</v>
      </c>
      <c r="C11" s="81"/>
      <c r="D11" s="64" t="str">
        <f>IF(ISBLANK(C11)," ",VLOOKUP(C11,'Ders Dağılım'!A$2:H$862,2,0))</f>
        <v xml:space="preserve"> </v>
      </c>
      <c r="E11" s="64" t="str">
        <f>IF(ISBLANK(C11)," ",VLOOKUP(C11,'Ders Dağılım'!A$2:H$862,8,0))</f>
        <v xml:space="preserve"> </v>
      </c>
      <c r="F11" s="192"/>
      <c r="G11" s="261"/>
      <c r="H11" s="57">
        <v>0.625</v>
      </c>
      <c r="I11" s="140" t="s">
        <v>441</v>
      </c>
      <c r="J11" s="64" t="str">
        <f>IF(ISBLANK(I11)," ",VLOOKUP(I11,'Ders Dağılım'!A$2:H$862,2,0))</f>
        <v>İnternet Programcılığı-II</v>
      </c>
      <c r="K11" s="64" t="str">
        <f>IF(ISBLANK(I11)," ",VLOOKUP(I11,'Ders Dağılım'!A$2:H$862,8,0))</f>
        <v>Öğr. Gör. Neslihan YONDEMİR ÇALIŞKAN</v>
      </c>
      <c r="L11" s="236" t="s">
        <v>225</v>
      </c>
    </row>
    <row r="12" spans="1:12" ht="12" thickBot="1" x14ac:dyDescent="0.25">
      <c r="A12" s="266"/>
      <c r="B12" s="60">
        <v>0.66666666666666663</v>
      </c>
      <c r="C12" s="81"/>
      <c r="D12" s="65" t="str">
        <f>IF(ISBLANK(C12)," ",VLOOKUP(C12,'Ders Dağılım'!A$2:H$862,2,0))</f>
        <v xml:space="preserve"> </v>
      </c>
      <c r="E12" s="65" t="str">
        <f>IF(ISBLANK(C12)," ",VLOOKUP(C12,'Ders Dağılım'!A$2:H$862,8,0))</f>
        <v xml:space="preserve"> </v>
      </c>
      <c r="F12" s="193"/>
      <c r="G12" s="266"/>
      <c r="H12" s="61">
        <v>0.66666666666666663</v>
      </c>
      <c r="I12" s="144" t="s">
        <v>441</v>
      </c>
      <c r="J12" s="65" t="str">
        <f>IF(ISBLANK(I12)," ",VLOOKUP(I12,'Ders Dağılım'!A$2:H$862,2,0))</f>
        <v>İnternet Programcılığı-II</v>
      </c>
      <c r="K12" s="65" t="str">
        <f>IF(ISBLANK(I12)," ",VLOOKUP(I12,'Ders Dağılım'!A$2:H$862,8,0))</f>
        <v>Öğr. Gör. Neslihan YONDEMİR ÇALIŞKAN</v>
      </c>
      <c r="L12" s="236" t="s">
        <v>225</v>
      </c>
    </row>
    <row r="13" spans="1:12" ht="12" customHeight="1" x14ac:dyDescent="0.2">
      <c r="A13" s="260" t="s">
        <v>5</v>
      </c>
      <c r="B13" s="54">
        <v>0.38541666666666669</v>
      </c>
      <c r="C13" s="78"/>
      <c r="D13" s="63" t="str">
        <f>IF(ISBLANK(C13)," ",VLOOKUP(C13,'Ders Dağılım'!A$2:H$862,2,0))</f>
        <v xml:space="preserve"> </v>
      </c>
      <c r="E13" s="63" t="str">
        <f>IF(ISBLANK(C13)," ",VLOOKUP(C13,'Ders Dağılım'!A$2:H$862,8,0))</f>
        <v xml:space="preserve"> </v>
      </c>
      <c r="F13" s="85"/>
      <c r="G13" s="260" t="s">
        <v>5</v>
      </c>
      <c r="H13" s="55">
        <v>0.38541666666666669</v>
      </c>
      <c r="I13" s="228"/>
      <c r="J13" s="63" t="str">
        <f>IF(ISBLANK(I13)," ",VLOOKUP(I13,'Ders Dağılım'!A$2:H$862,2,0))</f>
        <v xml:space="preserve"> </v>
      </c>
      <c r="K13" s="63" t="str">
        <f>IF(ISBLANK(I13)," ",VLOOKUP(I13,'Ders Dağılım'!A$2:H$862,8,0))</f>
        <v xml:space="preserve"> </v>
      </c>
      <c r="L13" s="236"/>
    </row>
    <row r="14" spans="1:12" x14ac:dyDescent="0.2">
      <c r="A14" s="261"/>
      <c r="B14" s="56">
        <v>0.42708333333333331</v>
      </c>
      <c r="C14" s="81" t="s">
        <v>438</v>
      </c>
      <c r="D14" s="64" t="str">
        <f>IF(ISBLANK(C14)," ",VLOOKUP(C14,'Ders Dağılım'!A$2:H$862,2,0))</f>
        <v>İş Sağlığı ve Güvenliği</v>
      </c>
      <c r="E14" s="64" t="str">
        <f>IF(ISBLANK(C14)," ",VLOOKUP(C14,'Ders Dağılım'!A$2:H$862,8,0))</f>
        <v>Öğr. Gör. ASLI TOSYALI</v>
      </c>
      <c r="F14" s="86" t="s">
        <v>219</v>
      </c>
      <c r="G14" s="261"/>
      <c r="H14" s="57">
        <v>0.42708333333333331</v>
      </c>
      <c r="I14" s="140" t="s">
        <v>447</v>
      </c>
      <c r="J14" s="64" t="str">
        <f>IF(ISBLANK(I14)," ",VLOOKUP(I14,'Ders Dağılım'!A$2:H$862,2,0))</f>
        <v>Sunucu İşletim Sistemi</v>
      </c>
      <c r="K14" s="64" t="str">
        <f>IF(ISBLANK(I14)," ",VLOOKUP(I14,'Ders Dağılım'!A$2:H$862,8,0))</f>
        <v>Öğr. Gör. Tuğba CANSU TOPALLI</v>
      </c>
      <c r="L14" s="236" t="s">
        <v>220</v>
      </c>
    </row>
    <row r="15" spans="1:12" x14ac:dyDescent="0.2">
      <c r="A15" s="261"/>
      <c r="B15" s="56">
        <v>0.46875</v>
      </c>
      <c r="C15" s="81" t="s">
        <v>438</v>
      </c>
      <c r="D15" s="64" t="str">
        <f>IF(ISBLANK(C15)," ",VLOOKUP(C15,'Ders Dağılım'!A$2:H$862,2,0))</f>
        <v>İş Sağlığı ve Güvenliği</v>
      </c>
      <c r="E15" s="64" t="str">
        <f>IF(ISBLANK(C15)," ",VLOOKUP(C15,'Ders Dağılım'!A$2:H$862,8,0))</f>
        <v>Öğr. Gör. ASLI TOSYALI</v>
      </c>
      <c r="F15" s="86" t="s">
        <v>219</v>
      </c>
      <c r="G15" s="261"/>
      <c r="H15" s="57">
        <v>0.46875</v>
      </c>
      <c r="I15" s="140" t="s">
        <v>447</v>
      </c>
      <c r="J15" s="64" t="str">
        <f>IF(ISBLANK(I15)," ",VLOOKUP(I15,'Ders Dağılım'!A$2:H$862,2,0))</f>
        <v>Sunucu İşletim Sistemi</v>
      </c>
      <c r="K15" s="64" t="str">
        <f>IF(ISBLANK(I15)," ",VLOOKUP(I15,'Ders Dağılım'!A$2:H$862,8,0))</f>
        <v>Öğr. Gör. Tuğba CANSU TOPALLI</v>
      </c>
      <c r="L15" s="236" t="s">
        <v>220</v>
      </c>
    </row>
    <row r="16" spans="1:12" x14ac:dyDescent="0.2">
      <c r="A16" s="261"/>
      <c r="B16" s="56">
        <v>0.5</v>
      </c>
      <c r="C16" s="81"/>
      <c r="D16" s="64" t="str">
        <f>IF(ISBLANK(C16)," ",VLOOKUP(C16,'Ders Dağılım'!A$2:H$862,2,0))</f>
        <v xml:space="preserve"> </v>
      </c>
      <c r="E16" s="64" t="str">
        <f>IF(ISBLANK(C16)," ",VLOOKUP(C16,'Ders Dağılım'!A$2:H$862,8,0))</f>
        <v xml:space="preserve"> </v>
      </c>
      <c r="F16" s="86"/>
      <c r="G16" s="261"/>
      <c r="H16" s="57">
        <v>0.5</v>
      </c>
      <c r="I16" s="150"/>
      <c r="J16" s="64" t="str">
        <f>IF(ISBLANK(I16)," ",VLOOKUP(I16,'Ders Dağılım'!A$2:H$862,2,0))</f>
        <v xml:space="preserve"> </v>
      </c>
      <c r="K16" s="64" t="str">
        <f>IF(ISBLANK(I16)," ",VLOOKUP(I16,'Ders Dağılım'!A$2:H$862,8,0))</f>
        <v xml:space="preserve"> </v>
      </c>
      <c r="L16" s="236"/>
    </row>
    <row r="17" spans="1:12" x14ac:dyDescent="0.2">
      <c r="A17" s="261"/>
      <c r="B17" s="56">
        <v>0.54166666666666663</v>
      </c>
      <c r="C17" s="81" t="s">
        <v>501</v>
      </c>
      <c r="D17" s="64" t="str">
        <f>IF(ISBLANK(C17)," ",VLOOKUP(C17,'Ders Dağılım'!A$2:H$862,2,0))</f>
        <v>Yazılım Mimarileri</v>
      </c>
      <c r="E17" s="64" t="str">
        <f>IF(ISBLANK(C17)," ",VLOOKUP(C17,'Ders Dağılım'!A$2:H$862,8,0))</f>
        <v>Öğr. Gör. Tuğba CANSU TOPALLI</v>
      </c>
      <c r="F17" s="86" t="s">
        <v>225</v>
      </c>
      <c r="G17" s="261"/>
      <c r="H17" s="57">
        <v>0.54166666666666663</v>
      </c>
      <c r="I17" s="140" t="s">
        <v>445</v>
      </c>
      <c r="J17" s="64" t="str">
        <f>IF(ISBLANK(I17)," ",VLOOKUP(I17,'Ders Dağılım'!A$2:H$862,2,0))</f>
        <v>Sistem Analizi ve Tasarımı</v>
      </c>
      <c r="K17" s="64" t="str">
        <f>IF(ISBLANK(I17)," ",VLOOKUP(I17,'Ders Dağılım'!A$2:H$862,8,0))</f>
        <v>Öğr. Gör. Serkan VARAN</v>
      </c>
      <c r="L17" s="236" t="s">
        <v>222</v>
      </c>
    </row>
    <row r="18" spans="1:12" x14ac:dyDescent="0.2">
      <c r="A18" s="261"/>
      <c r="B18" s="56">
        <v>0.58333333333333337</v>
      </c>
      <c r="C18" s="81" t="s">
        <v>501</v>
      </c>
      <c r="D18" s="64" t="str">
        <f>IF(ISBLANK(C18)," ",VLOOKUP(C18,'Ders Dağılım'!A$2:H$862,2,0))</f>
        <v>Yazılım Mimarileri</v>
      </c>
      <c r="E18" s="64" t="str">
        <f>IF(ISBLANK(C18)," ",VLOOKUP(C18,'Ders Dağılım'!A$2:H$862,8,0))</f>
        <v>Öğr. Gör. Tuğba CANSU TOPALLI</v>
      </c>
      <c r="F18" s="86" t="s">
        <v>225</v>
      </c>
      <c r="G18" s="261"/>
      <c r="H18" s="57">
        <v>0.58333333333333337</v>
      </c>
      <c r="I18" s="140" t="s">
        <v>445</v>
      </c>
      <c r="J18" s="64" t="str">
        <f>IF(ISBLANK(I18)," ",VLOOKUP(I18,'Ders Dağılım'!A$2:H$862,2,0))</f>
        <v>Sistem Analizi ve Tasarımı</v>
      </c>
      <c r="K18" s="64" t="str">
        <f>IF(ISBLANK(I18)," ",VLOOKUP(I18,'Ders Dağılım'!A$2:H$862,8,0))</f>
        <v>Öğr. Gör. Serkan VARAN</v>
      </c>
      <c r="L18" s="236" t="s">
        <v>222</v>
      </c>
    </row>
    <row r="19" spans="1:12" x14ac:dyDescent="0.2">
      <c r="A19" s="261"/>
      <c r="B19" s="56">
        <v>0.625</v>
      </c>
      <c r="C19" s="81"/>
      <c r="D19" s="64" t="str">
        <f>IF(ISBLANK(C19)," ",VLOOKUP(C19,'Ders Dağılım'!A$2:H$862,2,0))</f>
        <v xml:space="preserve"> </v>
      </c>
      <c r="E19" s="64" t="str">
        <f>IF(ISBLANK(C19)," ",VLOOKUP(C19,'Ders Dağılım'!A$2:H$862,8,0))</f>
        <v xml:space="preserve"> </v>
      </c>
      <c r="F19" s="86"/>
      <c r="G19" s="261"/>
      <c r="H19" s="57">
        <v>0.625</v>
      </c>
      <c r="I19" s="140" t="s">
        <v>443</v>
      </c>
      <c r="J19" s="64" t="str">
        <f>IF(ISBLANK(I19)," ",VLOOKUP(I19,'Ders Dağılım'!A$2:H$862,2,0))</f>
        <v xml:space="preserve">Nesne Tabanlı Programlama-II </v>
      </c>
      <c r="K19" s="64" t="str">
        <f>IF(ISBLANK(I19)," ",VLOOKUP(I19,'Ders Dağılım'!A$2:H$862,8,0))</f>
        <v>Öğr. Gör. Dr. Hakan Can ALTUNAY</v>
      </c>
      <c r="L19" s="236" t="s">
        <v>220</v>
      </c>
    </row>
    <row r="20" spans="1:12" ht="12" thickBot="1" x14ac:dyDescent="0.25">
      <c r="A20" s="266"/>
      <c r="B20" s="60">
        <v>0.66666666666666663</v>
      </c>
      <c r="C20" s="88"/>
      <c r="D20" s="65" t="str">
        <f>IF(ISBLANK(C20)," ",VLOOKUP(C20,'Ders Dağılım'!A$2:H$862,2,0))</f>
        <v xml:space="preserve"> </v>
      </c>
      <c r="E20" s="65" t="str">
        <f>IF(ISBLANK(C20)," ",VLOOKUP(C20,'Ders Dağılım'!A$2:H$862,8,0))</f>
        <v xml:space="preserve"> </v>
      </c>
      <c r="F20" s="87"/>
      <c r="G20" s="266"/>
      <c r="H20" s="61">
        <v>0.66666666666666663</v>
      </c>
      <c r="I20" s="144" t="s">
        <v>443</v>
      </c>
      <c r="J20" s="65" t="str">
        <f>IF(ISBLANK(I20)," ",VLOOKUP(I20,'Ders Dağılım'!A$2:H$862,2,0))</f>
        <v xml:space="preserve">Nesne Tabanlı Programlama-II </v>
      </c>
      <c r="K20" s="65" t="str">
        <f>IF(ISBLANK(I20)," ",VLOOKUP(I20,'Ders Dağılım'!A$2:H$862,8,0))</f>
        <v>Öğr. Gör. Dr. Hakan Can ALTUNAY</v>
      </c>
      <c r="L20" s="236" t="s">
        <v>220</v>
      </c>
    </row>
    <row r="21" spans="1:12" ht="12" customHeight="1" x14ac:dyDescent="0.2">
      <c r="A21" s="260" t="s">
        <v>6</v>
      </c>
      <c r="B21" s="54">
        <v>0.38541666666666669</v>
      </c>
      <c r="C21" s="78" t="s">
        <v>435</v>
      </c>
      <c r="D21" s="205" t="str">
        <f>IF(ISBLANK(C21)," ",VLOOKUP(C21,'Ders Dağılım'!A$2:H$862,2,0))</f>
        <v>Mesleki Matematik</v>
      </c>
      <c r="E21" s="205" t="str">
        <f>IF(ISBLANK(C21)," ",VLOOKUP(C21,'Ders Dağılım'!A$2:H$862,8,0))</f>
        <v>Doç. Dr. Evren ERGÜN</v>
      </c>
      <c r="F21" s="206" t="s">
        <v>222</v>
      </c>
      <c r="G21" s="273" t="s">
        <v>6</v>
      </c>
      <c r="H21" s="194">
        <v>0.38541666666666669</v>
      </c>
      <c r="I21" s="226"/>
      <c r="J21" s="227" t="str">
        <f>IF(ISBLANK(I21)," ",VLOOKUP(I21,'Ders Dağılım'!A$2:H$862,2,0))</f>
        <v xml:space="preserve"> </v>
      </c>
      <c r="K21" s="227" t="str">
        <f>IF(ISBLANK(I21)," ",VLOOKUP(I21,'Ders Dağılım'!A$2:H$862,8,0))</f>
        <v xml:space="preserve"> </v>
      </c>
      <c r="L21" s="236"/>
    </row>
    <row r="22" spans="1:12" x14ac:dyDescent="0.2">
      <c r="A22" s="261"/>
      <c r="B22" s="56">
        <v>0.42708333333333331</v>
      </c>
      <c r="C22" s="81" t="s">
        <v>435</v>
      </c>
      <c r="D22" s="207" t="str">
        <f>IF(ISBLANK(C22)," ",VLOOKUP(C22,'Ders Dağılım'!A$2:H$862,2,0))</f>
        <v>Mesleki Matematik</v>
      </c>
      <c r="E22" s="207" t="str">
        <f>IF(ISBLANK(C22)," ",VLOOKUP(C22,'Ders Dağılım'!A$2:H$862,8,0))</f>
        <v>Doç. Dr. Evren ERGÜN</v>
      </c>
      <c r="F22" s="206" t="s">
        <v>222</v>
      </c>
      <c r="G22" s="261"/>
      <c r="H22" s="57">
        <v>0.42708333333333331</v>
      </c>
      <c r="I22" s="184"/>
      <c r="J22" s="183" t="str">
        <f>IF(ISBLANK(I22)," ",VLOOKUP(I22,'Ders Dağılım'!A$2:H$862,2,0))</f>
        <v xml:space="preserve"> </v>
      </c>
      <c r="K22" s="183" t="str">
        <f>IF(ISBLANK(I22)," ",VLOOKUP(I22,'Ders Dağılım'!A$2:H$862,8,0))</f>
        <v xml:space="preserve"> </v>
      </c>
      <c r="L22" s="236"/>
    </row>
    <row r="23" spans="1:12" x14ac:dyDescent="0.2">
      <c r="A23" s="261"/>
      <c r="B23" s="56">
        <v>0.46875</v>
      </c>
      <c r="C23" s="81" t="s">
        <v>435</v>
      </c>
      <c r="D23" s="207" t="str">
        <f>IF(ISBLANK(C23)," ",VLOOKUP(C23,'Ders Dağılım'!A$2:H$862,2,0))</f>
        <v>Mesleki Matematik</v>
      </c>
      <c r="E23" s="207" t="str">
        <f>IF(ISBLANK(C23)," ",VLOOKUP(C23,'Ders Dağılım'!A$2:H$862,8,0))</f>
        <v>Doç. Dr. Evren ERGÜN</v>
      </c>
      <c r="F23" s="206" t="s">
        <v>222</v>
      </c>
      <c r="G23" s="261"/>
      <c r="H23" s="57">
        <v>0.46875</v>
      </c>
      <c r="I23" s="184"/>
      <c r="J23" s="183" t="str">
        <f>IF(ISBLANK(I23)," ",VLOOKUP(I23,'Ders Dağılım'!A$2:H$862,2,0))</f>
        <v xml:space="preserve"> </v>
      </c>
      <c r="K23" s="183" t="str">
        <f>IF(ISBLANK(I23)," ",VLOOKUP(I23,'Ders Dağılım'!A$2:H$862,8,0))</f>
        <v xml:space="preserve"> </v>
      </c>
      <c r="L23" s="236"/>
    </row>
    <row r="24" spans="1:12" x14ac:dyDescent="0.2">
      <c r="A24" s="261"/>
      <c r="B24" s="56">
        <v>0.5</v>
      </c>
      <c r="C24" s="81"/>
      <c r="D24" s="207" t="str">
        <f>IF(ISBLANK(C24)," ",VLOOKUP(C24,'Ders Dağılım'!A$2:H$862,2,0))</f>
        <v xml:space="preserve"> </v>
      </c>
      <c r="E24" s="207" t="str">
        <f>IF(ISBLANK(C24)," ",VLOOKUP(C24,'Ders Dağılım'!A$2:H$862,8,0))</f>
        <v xml:space="preserve"> </v>
      </c>
      <c r="F24" s="206"/>
      <c r="G24" s="261"/>
      <c r="H24" s="57">
        <v>0.5</v>
      </c>
      <c r="I24" s="184"/>
      <c r="J24" s="183" t="str">
        <f>IF(ISBLANK(I24)," ",VLOOKUP(I24,'Ders Dağılım'!A$2:H$862,2,0))</f>
        <v xml:space="preserve"> </v>
      </c>
      <c r="K24" s="183" t="str">
        <f>IF(ISBLANK(I24)," ",VLOOKUP(I24,'Ders Dağılım'!A$2:H$862,8,0))</f>
        <v xml:space="preserve"> </v>
      </c>
      <c r="L24" s="236"/>
    </row>
    <row r="25" spans="1:12" x14ac:dyDescent="0.2">
      <c r="A25" s="261"/>
      <c r="B25" s="56">
        <v>0.54166666666666663</v>
      </c>
      <c r="C25" s="81" t="s">
        <v>499</v>
      </c>
      <c r="D25" s="64" t="str">
        <f>IF(ISBLANK(C25)," ",VLOOKUP(C25,'Ders Dağılım'!A$2:H$862,2,0))</f>
        <v>Veri Tabanı-I</v>
      </c>
      <c r="E25" s="64" t="str">
        <f>IF(ISBLANK(C25)," ",VLOOKUP(C25,'Ders Dağılım'!A$2:H$862,8,0))</f>
        <v>Öğr. Gör. Neslihan YONDEMİR ÇALIŞKAN</v>
      </c>
      <c r="F25" s="86" t="s">
        <v>220</v>
      </c>
      <c r="G25" s="261"/>
      <c r="H25" s="57">
        <v>0.54166666666666663</v>
      </c>
      <c r="I25" s="140"/>
      <c r="J25" s="64" t="str">
        <f>IF(ISBLANK(I25)," ",VLOOKUP(I25,'Ders Dağılım'!A$2:H$862,2,0))</f>
        <v xml:space="preserve"> </v>
      </c>
      <c r="K25" s="64" t="str">
        <f>IF(ISBLANK(I25)," ",VLOOKUP(I25,'Ders Dağılım'!A$2:H$862,8,0))</f>
        <v xml:space="preserve"> </v>
      </c>
      <c r="L25" s="236"/>
    </row>
    <row r="26" spans="1:12" x14ac:dyDescent="0.2">
      <c r="A26" s="261"/>
      <c r="B26" s="56">
        <v>0.58333333333333337</v>
      </c>
      <c r="C26" s="81" t="s">
        <v>499</v>
      </c>
      <c r="D26" s="64" t="str">
        <f>IF(ISBLANK(C26)," ",VLOOKUP(C26,'Ders Dağılım'!A$2:H$862,2,0))</f>
        <v>Veri Tabanı-I</v>
      </c>
      <c r="E26" s="64" t="str">
        <f>IF(ISBLANK(C26)," ",VLOOKUP(C26,'Ders Dağılım'!A$2:H$862,8,0))</f>
        <v>Öğr. Gör. Neslihan YONDEMİR ÇALIŞKAN</v>
      </c>
      <c r="F26" s="86" t="s">
        <v>220</v>
      </c>
      <c r="G26" s="261"/>
      <c r="H26" s="57">
        <v>0.58333333333333337</v>
      </c>
      <c r="I26" s="140"/>
      <c r="J26" s="64" t="str">
        <f>IF(ISBLANK(I26)," ",VLOOKUP(I26,'Ders Dağılım'!A$2:H$862,2,0))</f>
        <v xml:space="preserve"> </v>
      </c>
      <c r="K26" s="64" t="str">
        <f>IF(ISBLANK(I26)," ",VLOOKUP(I26,'Ders Dağılım'!A$2:H$862,8,0))</f>
        <v xml:space="preserve"> </v>
      </c>
      <c r="L26" s="236"/>
    </row>
    <row r="27" spans="1:12" x14ac:dyDescent="0.2">
      <c r="A27" s="261"/>
      <c r="B27" s="56">
        <v>0.625</v>
      </c>
      <c r="C27" s="81"/>
      <c r="D27" s="64" t="str">
        <f>IF(ISBLANK(C27)," ",VLOOKUP(C27,'Ders Dağılım'!A$2:H$862,2,0))</f>
        <v xml:space="preserve"> </v>
      </c>
      <c r="E27" s="64" t="str">
        <f>IF(ISBLANK(C27)," ",VLOOKUP(C27,'Ders Dağılım'!A$2:H$862,8,0))</f>
        <v xml:space="preserve"> </v>
      </c>
      <c r="F27" s="86"/>
      <c r="G27" s="261"/>
      <c r="H27" s="57">
        <v>0.625</v>
      </c>
      <c r="I27" s="140"/>
      <c r="J27" s="64" t="str">
        <f>IF(ISBLANK(I27)," ",VLOOKUP(I27,'Ders Dağılım'!A$2:H$862,2,0))</f>
        <v xml:space="preserve"> </v>
      </c>
      <c r="K27" s="64" t="str">
        <f>IF(ISBLANK(I27)," ",VLOOKUP(I27,'Ders Dağılım'!A$2:H$862,8,0))</f>
        <v xml:space="preserve"> </v>
      </c>
      <c r="L27" s="236"/>
    </row>
    <row r="28" spans="1:12" ht="12" thickBot="1" x14ac:dyDescent="0.25">
      <c r="A28" s="266"/>
      <c r="B28" s="60">
        <v>0.66666666666666663</v>
      </c>
      <c r="C28" s="84"/>
      <c r="D28" s="65" t="str">
        <f>IF(ISBLANK(C28)," ",VLOOKUP(C28,'Ders Dağılım'!A$2:H$862,2,0))</f>
        <v xml:space="preserve"> </v>
      </c>
      <c r="E28" s="65" t="str">
        <f>IF(ISBLANK(C28)," ",VLOOKUP(C28,'Ders Dağılım'!A$2:H$862,8,0))</f>
        <v xml:space="preserve"> </v>
      </c>
      <c r="F28" s="87"/>
      <c r="G28" s="262"/>
      <c r="H28" s="59">
        <v>0.66666666666666663</v>
      </c>
      <c r="I28" s="141"/>
      <c r="J28" s="89" t="str">
        <f>IF(ISBLANK(I28)," ",VLOOKUP(I28,'Ders Dağılım'!A$2:H$862,2,0))</f>
        <v xml:space="preserve"> </v>
      </c>
      <c r="K28" s="89" t="str">
        <f>IF(ISBLANK(I28)," ",VLOOKUP(I28,'Ders Dağılım'!A$2:H$862,8,0))</f>
        <v xml:space="preserve"> </v>
      </c>
      <c r="L28" s="236"/>
    </row>
    <row r="29" spans="1:12" ht="12" customHeight="1" x14ac:dyDescent="0.2">
      <c r="A29" s="260" t="s">
        <v>7</v>
      </c>
      <c r="B29" s="54">
        <v>0.38541666666666669</v>
      </c>
      <c r="C29" s="219"/>
      <c r="D29" s="63" t="str">
        <f>IF(ISBLANK(C29)," ",VLOOKUP(C29,'Ders Dağılım'!A$2:H$862,2,0))</f>
        <v xml:space="preserve"> </v>
      </c>
      <c r="E29" s="63" t="str">
        <f>IF(ISBLANK(C29)," ",VLOOKUP(C29,'Ders Dağılım'!A$2:H$862,8,0))</f>
        <v xml:space="preserve"> </v>
      </c>
      <c r="F29" s="191"/>
      <c r="G29" s="260" t="s">
        <v>7</v>
      </c>
      <c r="H29" s="55">
        <v>0.38541666666666669</v>
      </c>
      <c r="I29" s="142"/>
      <c r="J29" s="63" t="str">
        <f>IF(ISBLANK(I29)," ",VLOOKUP(I29,'Ders Dağılım'!A$2:H$862,2,0))</f>
        <v xml:space="preserve"> </v>
      </c>
      <c r="K29" s="63" t="str">
        <f>IF(ISBLANK(I29)," ",VLOOKUP(I29,'Ders Dağılım'!A$2:H$862,8,0))</f>
        <v xml:space="preserve"> </v>
      </c>
      <c r="L29" s="236"/>
    </row>
    <row r="30" spans="1:12" x14ac:dyDescent="0.2">
      <c r="A30" s="261"/>
      <c r="B30" s="56">
        <v>0.42708333333333331</v>
      </c>
      <c r="C30" s="81"/>
      <c r="D30" s="64" t="str">
        <f>IF(ISBLANK(C30)," ",VLOOKUP(C30,'Ders Dağılım'!A$2:H$862,2,0))</f>
        <v xml:space="preserve"> </v>
      </c>
      <c r="E30" s="64" t="str">
        <f>IF(ISBLANK(C30)," ",VLOOKUP(C30,'Ders Dağılım'!A$2:H$862,8,0))</f>
        <v xml:space="preserve"> </v>
      </c>
      <c r="F30" s="192"/>
      <c r="G30" s="261"/>
      <c r="H30" s="57">
        <v>0.42708333333333331</v>
      </c>
      <c r="I30" s="140" t="s">
        <v>503</v>
      </c>
      <c r="J30" s="64" t="str">
        <f>IF(ISBLANK(I30)," ",VLOOKUP(I30,'Ders Dağılım'!A$2:H$862,2,0))</f>
        <v>Oyun Programlama</v>
      </c>
      <c r="K30" s="64" t="str">
        <f>IF(ISBLANK(I30)," ",VLOOKUP(I30,'Ders Dağılım'!A$2:H$862,8,0))</f>
        <v>Öğr. Gör. Sema BİLGİLİ</v>
      </c>
      <c r="L30" s="236" t="s">
        <v>220</v>
      </c>
    </row>
    <row r="31" spans="1:12" x14ac:dyDescent="0.2">
      <c r="A31" s="261"/>
      <c r="B31" s="56">
        <v>0.46875</v>
      </c>
      <c r="C31" s="81"/>
      <c r="D31" s="64" t="str">
        <f>IF(ISBLANK(C31)," ",VLOOKUP(C31,'Ders Dağılım'!A$2:H$862,2,0))</f>
        <v xml:space="preserve"> </v>
      </c>
      <c r="E31" s="64" t="str">
        <f>IF(ISBLANK(C31)," ",VLOOKUP(C31,'Ders Dağılım'!A$2:H$862,8,0))</f>
        <v xml:space="preserve"> </v>
      </c>
      <c r="F31" s="192"/>
      <c r="G31" s="261"/>
      <c r="H31" s="57">
        <v>0.46875</v>
      </c>
      <c r="I31" s="140" t="s">
        <v>503</v>
      </c>
      <c r="J31" s="64" t="str">
        <f>IF(ISBLANK(I31)," ",VLOOKUP(I31,'Ders Dağılım'!A$2:H$862,2,0))</f>
        <v>Oyun Programlama</v>
      </c>
      <c r="K31" s="64" t="str">
        <f>IF(ISBLANK(I31)," ",VLOOKUP(I31,'Ders Dağılım'!A$2:H$862,8,0))</f>
        <v>Öğr. Gör. Sema BİLGİLİ</v>
      </c>
      <c r="L31" s="236" t="s">
        <v>220</v>
      </c>
    </row>
    <row r="32" spans="1:12" x14ac:dyDescent="0.2">
      <c r="A32" s="261"/>
      <c r="B32" s="56">
        <v>0.5</v>
      </c>
      <c r="C32" s="81"/>
      <c r="D32" s="64" t="str">
        <f>IF(ISBLANK(C32)," ",VLOOKUP(C32,'Ders Dağılım'!A$2:H$862,2,0))</f>
        <v xml:space="preserve"> </v>
      </c>
      <c r="E32" s="64" t="str">
        <f>IF(ISBLANK(C32)," ",VLOOKUP(C32,'Ders Dağılım'!A$2:H$862,8,0))</f>
        <v xml:space="preserve"> </v>
      </c>
      <c r="F32" s="192"/>
      <c r="G32" s="261"/>
      <c r="H32" s="57">
        <v>0.5</v>
      </c>
      <c r="I32" s="149"/>
      <c r="J32" s="64" t="str">
        <f>IF(ISBLANK(I32)," ",VLOOKUP(I32,'Ders Dağılım'!A$2:H$862,2,0))</f>
        <v xml:space="preserve"> </v>
      </c>
      <c r="K32" s="64" t="str">
        <f>IF(ISBLANK(I32)," ",VLOOKUP(I32,'Ders Dağılım'!A$2:H$862,8,0))</f>
        <v xml:space="preserve"> </v>
      </c>
      <c r="L32" s="236"/>
    </row>
    <row r="33" spans="1:12" x14ac:dyDescent="0.2">
      <c r="A33" s="261"/>
      <c r="B33" s="56">
        <v>0.54166666666666663</v>
      </c>
      <c r="C33" s="81" t="s">
        <v>439</v>
      </c>
      <c r="D33" s="64" t="str">
        <f>IF(ISBLANK(C33)," ",VLOOKUP(C33,'Ders Dağılım'!A$2:H$862,2,0))</f>
        <v>Web Editörü</v>
      </c>
      <c r="E33" s="64" t="str">
        <f>IF(ISBLANK(C33)," ",VLOOKUP(C33,'Ders Dağılım'!A$2:H$862,8,0))</f>
        <v>Öğr. Gör. ASLI TOSYALI</v>
      </c>
      <c r="F33" s="192" t="s">
        <v>216</v>
      </c>
      <c r="G33" s="261"/>
      <c r="H33" s="57">
        <v>0.54166666666666663</v>
      </c>
      <c r="I33" s="208" t="s">
        <v>447</v>
      </c>
      <c r="J33" s="207" t="str">
        <f>IF(ISBLANK(I33)," ",VLOOKUP(I33,'Ders Dağılım'!A$2:H$862,2,0))</f>
        <v>Sunucu İşletim Sistemi</v>
      </c>
      <c r="K33" s="207" t="str">
        <f>IF(ISBLANK(I33)," ",VLOOKUP(I33,'Ders Dağılım'!A$2:H$862,8,0))</f>
        <v>Öğr. Gör. Tuğba CANSU TOPALLI</v>
      </c>
      <c r="L33" s="236" t="s">
        <v>219</v>
      </c>
    </row>
    <row r="34" spans="1:12" x14ac:dyDescent="0.2">
      <c r="A34" s="261"/>
      <c r="B34" s="56">
        <v>0.58333333333333337</v>
      </c>
      <c r="C34" s="81" t="s">
        <v>439</v>
      </c>
      <c r="D34" s="64" t="str">
        <f>IF(ISBLANK(C34)," ",VLOOKUP(C34,'Ders Dağılım'!A$2:H$862,2,0))</f>
        <v>Web Editörü</v>
      </c>
      <c r="E34" s="64" t="str">
        <f>IF(ISBLANK(C34)," ",VLOOKUP(C34,'Ders Dağılım'!A$2:H$862,8,0))</f>
        <v>Öğr. Gör. ASLI TOSYALI</v>
      </c>
      <c r="F34" s="192" t="s">
        <v>216</v>
      </c>
      <c r="G34" s="261"/>
      <c r="H34" s="57">
        <v>0.58333333333333337</v>
      </c>
      <c r="I34" s="208" t="s">
        <v>447</v>
      </c>
      <c r="J34" s="207" t="str">
        <f>IF(ISBLANK(I34)," ",VLOOKUP(I34,'Ders Dağılım'!A$2:H$862,2,0))</f>
        <v>Sunucu İşletim Sistemi</v>
      </c>
      <c r="K34" s="207" t="str">
        <f>IF(ISBLANK(I34)," ",VLOOKUP(I34,'Ders Dağılım'!A$2:H$862,8,0))</f>
        <v>Öğr. Gör. Tuğba CANSU TOPALLI</v>
      </c>
      <c r="L34" s="236" t="s">
        <v>219</v>
      </c>
    </row>
    <row r="35" spans="1:12" x14ac:dyDescent="0.2">
      <c r="A35" s="261"/>
      <c r="B35" s="56">
        <v>0.625</v>
      </c>
      <c r="C35" s="81" t="s">
        <v>439</v>
      </c>
      <c r="D35" s="64" t="str">
        <f>IF(ISBLANK(C35)," ",VLOOKUP(C35,'Ders Dağılım'!A$2:H$862,2,0))</f>
        <v>Web Editörü</v>
      </c>
      <c r="E35" s="64" t="str">
        <f>IF(ISBLANK(C35)," ",VLOOKUP(C35,'Ders Dağılım'!A$2:H$862,8,0))</f>
        <v>Öğr. Gör. ASLI TOSYALI</v>
      </c>
      <c r="F35" s="192" t="s">
        <v>216</v>
      </c>
      <c r="G35" s="261"/>
      <c r="H35" s="57">
        <v>0.625</v>
      </c>
      <c r="I35" s="208" t="s">
        <v>476</v>
      </c>
      <c r="J35" s="207" t="str">
        <f>IF(ISBLANK(I35)," ",VLOOKUP(I35,'Ders Dağılım'!A$2:H$862,2,0))</f>
        <v>Görsel Programlama-II</v>
      </c>
      <c r="K35" s="207" t="str">
        <f>IF(ISBLANK(I35)," ",VLOOKUP(I35,'Ders Dağılım'!A$2:H$862,8,0))</f>
        <v>Öğr. Gör. Tuğba CANSU TOPALLI</v>
      </c>
      <c r="L35" s="236" t="s">
        <v>220</v>
      </c>
    </row>
    <row r="36" spans="1:12" ht="12" thickBot="1" x14ac:dyDescent="0.25">
      <c r="A36" s="266"/>
      <c r="B36" s="60">
        <v>0.66666666666666663</v>
      </c>
      <c r="C36" s="84"/>
      <c r="D36" s="65" t="str">
        <f>IF(ISBLANK(C36)," ",VLOOKUP(C36,'Ders Dağılım'!A$2:H$862,2,0))</f>
        <v xml:space="preserve"> </v>
      </c>
      <c r="E36" s="65" t="str">
        <f>IF(ISBLANK(C36)," ",VLOOKUP(C36,'Ders Dağılım'!A$2:H$862,8,0))</f>
        <v xml:space="preserve"> </v>
      </c>
      <c r="F36" s="193"/>
      <c r="G36" s="266"/>
      <c r="H36" s="61">
        <v>0.66666666666666663</v>
      </c>
      <c r="I36" s="233" t="s">
        <v>476</v>
      </c>
      <c r="J36" s="234" t="str">
        <f>IF(ISBLANK(I36)," ",VLOOKUP(I36,'Ders Dağılım'!A$2:H$862,2,0))</f>
        <v>Görsel Programlama-II</v>
      </c>
      <c r="K36" s="234" t="str">
        <f>IF(ISBLANK(I36)," ",VLOOKUP(I36,'Ders Dağılım'!A$2:H$862,8,0))</f>
        <v>Öğr. Gör. Tuğba CANSU TOPALLI</v>
      </c>
      <c r="L36" s="236" t="s">
        <v>220</v>
      </c>
    </row>
    <row r="37" spans="1:12" ht="12" customHeight="1" x14ac:dyDescent="0.2">
      <c r="A37" s="260" t="s">
        <v>8</v>
      </c>
      <c r="B37" s="54">
        <v>0.38541666666666669</v>
      </c>
      <c r="C37" s="78"/>
      <c r="D37" s="63" t="str">
        <f>IF(ISBLANK(C37)," ",VLOOKUP(C37,'Ders Dağılım'!A$2:H$862,2,0))</f>
        <v xml:space="preserve"> </v>
      </c>
      <c r="E37" s="63" t="str">
        <f>IF(ISBLANK(C37)," ",VLOOKUP(C37,'Ders Dağılım'!A$2:H$862,8,0))</f>
        <v xml:space="preserve"> </v>
      </c>
      <c r="F37" s="85"/>
      <c r="G37" s="273" t="s">
        <v>8</v>
      </c>
      <c r="H37" s="194">
        <v>0.38541666666666669</v>
      </c>
      <c r="I37" s="143"/>
      <c r="J37" s="185" t="str">
        <f>IF(ISBLANK(I37)," ",VLOOKUP(I37,'Ders Dağılım'!A$2:H$862,2,0))</f>
        <v xml:space="preserve"> </v>
      </c>
      <c r="K37" s="185" t="str">
        <f>IF(ISBLANK(I37)," ",VLOOKUP(I37,'Ders Dağılım'!A$2:H$862,8,0))</f>
        <v xml:space="preserve"> </v>
      </c>
      <c r="L37" s="236"/>
    </row>
    <row r="38" spans="1:12" x14ac:dyDescent="0.2">
      <c r="A38" s="261"/>
      <c r="B38" s="56">
        <v>0.42708333333333331</v>
      </c>
      <c r="C38" s="81"/>
      <c r="D38" s="64" t="str">
        <f>IF(ISBLANK(C38)," ",VLOOKUP(C38,'Ders Dağılım'!A$2:H$862,2,0))</f>
        <v xml:space="preserve"> </v>
      </c>
      <c r="E38" s="64" t="str">
        <f>IF(ISBLANK(C38)," ",VLOOKUP(C38,'Ders Dağılım'!A$2:H$862,8,0))</f>
        <v xml:space="preserve"> </v>
      </c>
      <c r="F38" s="86"/>
      <c r="G38" s="261"/>
      <c r="H38" s="57">
        <v>0.42708333333333331</v>
      </c>
      <c r="I38" s="140" t="s">
        <v>503</v>
      </c>
      <c r="J38" s="64" t="str">
        <f>IF(ISBLANK(I38)," ",VLOOKUP(I38,'Ders Dağılım'!A$2:H$862,2,0))</f>
        <v>Oyun Programlama</v>
      </c>
      <c r="K38" s="64" t="str">
        <f>IF(ISBLANK(I38)," ",VLOOKUP(I38,'Ders Dağılım'!A$2:H$862,8,0))</f>
        <v>Öğr. Gör. Sema BİLGİLİ</v>
      </c>
      <c r="L38" s="236" t="s">
        <v>220</v>
      </c>
    </row>
    <row r="39" spans="1:12" x14ac:dyDescent="0.2">
      <c r="A39" s="261"/>
      <c r="B39" s="56">
        <v>0.46875</v>
      </c>
      <c r="C39" s="81"/>
      <c r="D39" s="64" t="str">
        <f>IF(ISBLANK(C39)," ",VLOOKUP(C39,'Ders Dağılım'!A$2:H$862,2,0))</f>
        <v xml:space="preserve"> </v>
      </c>
      <c r="E39" s="64" t="str">
        <f>IF(ISBLANK(C39)," ",VLOOKUP(C39,'Ders Dağılım'!A$2:H$862,8,0))</f>
        <v xml:space="preserve"> </v>
      </c>
      <c r="F39" s="86"/>
      <c r="G39" s="261"/>
      <c r="H39" s="57">
        <v>0.46875</v>
      </c>
      <c r="I39" s="140" t="s">
        <v>503</v>
      </c>
      <c r="J39" s="64" t="str">
        <f>IF(ISBLANK(I39)," ",VLOOKUP(I39,'Ders Dağılım'!A$2:H$862,2,0))</f>
        <v>Oyun Programlama</v>
      </c>
      <c r="K39" s="64" t="str">
        <f>IF(ISBLANK(I39)," ",VLOOKUP(I39,'Ders Dağılım'!A$2:H$862,8,0))</f>
        <v>Öğr. Gör. Sema BİLGİLİ</v>
      </c>
      <c r="L39" s="236" t="s">
        <v>220</v>
      </c>
    </row>
    <row r="40" spans="1:12" x14ac:dyDescent="0.2">
      <c r="A40" s="261"/>
      <c r="B40" s="56">
        <v>0.5</v>
      </c>
      <c r="C40" s="81"/>
      <c r="D40" s="64" t="str">
        <f>IF(ISBLANK(C40)," ",VLOOKUP(C40,'Ders Dağılım'!A$2:H$862,2,0))</f>
        <v xml:space="preserve"> </v>
      </c>
      <c r="E40" s="64" t="str">
        <f>IF(ISBLANK(C40)," ",VLOOKUP(C40,'Ders Dağılım'!A$2:H$862,8,0))</f>
        <v xml:space="preserve"> </v>
      </c>
      <c r="F40" s="86"/>
      <c r="G40" s="261"/>
      <c r="H40" s="57">
        <v>0.5</v>
      </c>
      <c r="I40" s="149"/>
      <c r="J40" s="64" t="str">
        <f>IF(ISBLANK(I40)," ",VLOOKUP(I40,'Ders Dağılım'!A$2:H$862,2,0))</f>
        <v xml:space="preserve"> </v>
      </c>
      <c r="K40" s="64" t="str">
        <f>IF(ISBLANK(I40)," ",VLOOKUP(I40,'Ders Dağılım'!A$2:H$862,8,0))</f>
        <v xml:space="preserve"> </v>
      </c>
      <c r="L40" s="236"/>
    </row>
    <row r="41" spans="1:12" x14ac:dyDescent="0.2">
      <c r="A41" s="261"/>
      <c r="B41" s="56">
        <v>0.54166666666666663</v>
      </c>
      <c r="C41" s="81"/>
      <c r="D41" s="207" t="str">
        <f>IF(ISBLANK(C41)," ",VLOOKUP(C41,'Ders Dağılım'!A$2:H$862,2,0))</f>
        <v xml:space="preserve"> </v>
      </c>
      <c r="E41" s="207" t="str">
        <f>IF(ISBLANK(C41)," ",VLOOKUP(C41,'Ders Dağılım'!A$2:H$862,8,0))</f>
        <v xml:space="preserve"> </v>
      </c>
      <c r="F41" s="206"/>
      <c r="G41" s="261"/>
      <c r="H41" s="57">
        <v>0.54166666666666663</v>
      </c>
      <c r="I41" s="140" t="s">
        <v>476</v>
      </c>
      <c r="J41" s="64" t="str">
        <f>IF(ISBLANK(I41)," ",VLOOKUP(I41,'Ders Dağılım'!A$2:H$862,2,0))</f>
        <v>Görsel Programlama-II</v>
      </c>
      <c r="K41" s="64" t="str">
        <f>IF(ISBLANK(I41)," ",VLOOKUP(I41,'Ders Dağılım'!A$2:H$862,8,0))</f>
        <v>Öğr. Gör. Tuğba CANSU TOPALLI</v>
      </c>
      <c r="L41" s="236" t="s">
        <v>220</v>
      </c>
    </row>
    <row r="42" spans="1:12" x14ac:dyDescent="0.2">
      <c r="A42" s="261"/>
      <c r="B42" s="56">
        <v>0.58333333333333337</v>
      </c>
      <c r="C42" s="81"/>
      <c r="D42" s="207" t="str">
        <f>IF(ISBLANK(C42)," ",VLOOKUP(C42,'Ders Dağılım'!A$2:H$862,2,0))</f>
        <v xml:space="preserve"> </v>
      </c>
      <c r="E42" s="207" t="str">
        <f>IF(ISBLANK(C42)," ",VLOOKUP(C42,'Ders Dağılım'!A$2:H$862,8,0))</f>
        <v xml:space="preserve"> </v>
      </c>
      <c r="F42" s="206"/>
      <c r="G42" s="261"/>
      <c r="H42" s="57">
        <v>0.58333333333333337</v>
      </c>
      <c r="I42" s="140" t="s">
        <v>476</v>
      </c>
      <c r="J42" s="64" t="str">
        <f>IF(ISBLANK(I42)," ",VLOOKUP(I42,'Ders Dağılım'!A$2:H$862,2,0))</f>
        <v>Görsel Programlama-II</v>
      </c>
      <c r="K42" s="64" t="str">
        <f>IF(ISBLANK(I42)," ",VLOOKUP(I42,'Ders Dağılım'!A$2:H$862,8,0))</f>
        <v>Öğr. Gör. Tuğba CANSU TOPALLI</v>
      </c>
      <c r="L42" s="236" t="s">
        <v>220</v>
      </c>
    </row>
    <row r="43" spans="1:12" x14ac:dyDescent="0.2">
      <c r="A43" s="261"/>
      <c r="B43" s="56">
        <v>0.625</v>
      </c>
      <c r="C43" s="81"/>
      <c r="D43" s="64" t="str">
        <f>IF(ISBLANK(C43)," ",VLOOKUP(C43,'Ders Dağılım'!A$2:H$862,2,0))</f>
        <v xml:space="preserve"> </v>
      </c>
      <c r="E43" s="64" t="str">
        <f>IF(ISBLANK(C43)," ",VLOOKUP(C43,'Ders Dağılım'!A$2:H$862,8,0))</f>
        <v xml:space="preserve"> </v>
      </c>
      <c r="F43" s="86"/>
      <c r="G43" s="261"/>
      <c r="H43" s="57">
        <v>0.625</v>
      </c>
      <c r="I43" s="140" t="s">
        <v>441</v>
      </c>
      <c r="J43" s="64" t="str">
        <f>IF(ISBLANK(I43)," ",VLOOKUP(I43,'Ders Dağılım'!A$2:H$862,2,0))</f>
        <v>İnternet Programcılığı-II</v>
      </c>
      <c r="K43" s="64" t="str">
        <f>IF(ISBLANK(I43)," ",VLOOKUP(I43,'Ders Dağılım'!A$2:H$862,8,0))</f>
        <v>Öğr. Gör. Neslihan YONDEMİR ÇALIŞKAN</v>
      </c>
      <c r="L43" s="236" t="s">
        <v>225</v>
      </c>
    </row>
    <row r="44" spans="1:12" ht="12" thickBot="1" x14ac:dyDescent="0.25">
      <c r="A44" s="266"/>
      <c r="B44" s="60">
        <v>0.66666666666666663</v>
      </c>
      <c r="C44" s="84"/>
      <c r="D44" s="65" t="str">
        <f>IF(ISBLANK(C44)," ",VLOOKUP(C44,'Ders Dağılım'!A$2:H$862,2,0))</f>
        <v xml:space="preserve"> </v>
      </c>
      <c r="E44" s="65" t="str">
        <f>IF(ISBLANK(C44)," ",VLOOKUP(C44,'Ders Dağılım'!A$2:H$862,8,0))</f>
        <v xml:space="preserve"> </v>
      </c>
      <c r="F44" s="87"/>
      <c r="G44" s="266"/>
      <c r="H44" s="61">
        <v>0.66666666666666663</v>
      </c>
      <c r="I44" s="144" t="s">
        <v>441</v>
      </c>
      <c r="J44" s="65" t="str">
        <f>IF(ISBLANK(I44)," ",VLOOKUP(I44,'Ders Dağılım'!A$2:H$862,2,0))</f>
        <v>İnternet Programcılığı-II</v>
      </c>
      <c r="K44" s="65" t="str">
        <f>IF(ISBLANK(I44)," ",VLOOKUP(I44,'Ders Dağılım'!A$2:H$862,8,0))</f>
        <v>Öğr. Gör. Neslihan YONDEMİR ÇALIŞKAN</v>
      </c>
      <c r="L44" s="236" t="s">
        <v>225</v>
      </c>
    </row>
  </sheetData>
  <sheetProtection password="CA08" sheet="1" objects="1" scenarios="1"/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110" zoomScaleNormal="110" workbookViewId="0">
      <selection activeCell="F19" sqref="F19"/>
    </sheetView>
  </sheetViews>
  <sheetFormatPr defaultColWidth="9.140625" defaultRowHeight="11.25" x14ac:dyDescent="0.2"/>
  <cols>
    <col min="1" max="1" width="2.5703125" style="47" customWidth="1"/>
    <col min="2" max="2" width="4.5703125" style="48" customWidth="1"/>
    <col min="3" max="3" width="7.5703125" style="73" customWidth="1"/>
    <col min="4" max="5" width="22.5703125" style="47" customWidth="1"/>
    <col min="6" max="6" width="5.5703125" style="73" customWidth="1"/>
    <col min="7" max="7" width="2.5703125" style="49" customWidth="1"/>
    <col min="8" max="8" width="5.42578125" style="49" customWidth="1"/>
    <col min="9" max="9" width="7.5703125" style="72" customWidth="1"/>
    <col min="10" max="10" width="24.42578125" style="47" customWidth="1"/>
    <col min="11" max="11" width="25.28515625" style="47" customWidth="1"/>
    <col min="12" max="12" width="5.5703125" style="73" customWidth="1"/>
    <col min="13" max="16384" width="9.140625" style="47"/>
  </cols>
  <sheetData>
    <row r="1" spans="1:12" ht="12.95" x14ac:dyDescent="0.3">
      <c r="A1" s="268" t="str">
        <f>CONCATENATE('Ders Dağılım'!K1," ÖĞRETİM YILI ",'Ders Dağılım'!K2," YARIYILI")</f>
        <v>2025-2026 ÖĞRETİM YILI BAHAR YARIYILI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12.95" x14ac:dyDescent="0.3">
      <c r="A2" s="268" t="str">
        <f>CONCATENATE('Ders Dağılım'!J8," HAFTALIK DERS PROGRAMI")</f>
        <v>BİLİŞİM GÜVENLİĞİ PROGRAMI HAFTALIK DERS PROGRAMI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11.1" thickBot="1" x14ac:dyDescent="0.3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45" t="s">
        <v>9</v>
      </c>
      <c r="G4" s="66"/>
      <c r="H4" s="52" t="s">
        <v>0</v>
      </c>
      <c r="I4" s="139" t="s">
        <v>1</v>
      </c>
      <c r="J4" s="51" t="s">
        <v>2</v>
      </c>
      <c r="K4" s="51" t="s">
        <v>3</v>
      </c>
      <c r="L4" s="145" t="s">
        <v>9</v>
      </c>
    </row>
    <row r="5" spans="1:12" ht="12" customHeight="1" x14ac:dyDescent="0.2">
      <c r="A5" s="260" t="s">
        <v>4</v>
      </c>
      <c r="B5" s="54">
        <v>0.38541666666666669</v>
      </c>
      <c r="C5" s="147"/>
      <c r="D5" s="63" t="str">
        <f>IF(ISBLANK(C5)," ",VLOOKUP(C5,'Ders Dağılım'!A$2:H$862,2,0))</f>
        <v xml:space="preserve"> </v>
      </c>
      <c r="E5" s="63" t="str">
        <f>IF(ISBLANK(C5)," ",VLOOKUP(C5,'Ders Dağılım'!A$2:H$862,8,0))</f>
        <v xml:space="preserve"> </v>
      </c>
      <c r="F5" s="85"/>
      <c r="G5" s="260" t="s">
        <v>4</v>
      </c>
      <c r="H5" s="55">
        <v>0.38541666666666669</v>
      </c>
      <c r="I5" s="76" t="s">
        <v>463</v>
      </c>
      <c r="J5" s="63" t="str">
        <f>IF(ISBLANK(I5)," ",VLOOKUP(I5,'Ders Dağılım'!A$2:H$862,2,0))</f>
        <v>Bilgisayar Ağlarının Programlanması</v>
      </c>
      <c r="K5" s="63" t="str">
        <f>IF(ISBLANK(I5)," ",VLOOKUP(I5,'Ders Dağılım'!A$2:H$862,8,0))</f>
        <v>Öğr. Gör. Dr. Hakan Can ALTUNAY</v>
      </c>
      <c r="L5" s="85" t="s">
        <v>219</v>
      </c>
    </row>
    <row r="6" spans="1:12" x14ac:dyDescent="0.2">
      <c r="A6" s="261"/>
      <c r="B6" s="56">
        <v>0.42708333333333331</v>
      </c>
      <c r="C6" s="81"/>
      <c r="D6" s="64" t="str">
        <f>IF(ISBLANK(C6)," ",VLOOKUP(C6,'Ders Dağılım'!A$2:H$862,2,0))</f>
        <v xml:space="preserve"> </v>
      </c>
      <c r="E6" s="64" t="str">
        <f>IF(ISBLANK(C6)," ",VLOOKUP(C6,'Ders Dağılım'!A$2:H$862,8,0))</f>
        <v xml:space="preserve"> </v>
      </c>
      <c r="F6" s="86"/>
      <c r="G6" s="261"/>
      <c r="H6" s="57">
        <v>0.42708333333333331</v>
      </c>
      <c r="I6" s="79" t="s">
        <v>463</v>
      </c>
      <c r="J6" s="64" t="str">
        <f>IF(ISBLANK(I6)," ",VLOOKUP(I6,'Ders Dağılım'!A$2:H$862,2,0))</f>
        <v>Bilgisayar Ağlarının Programlanması</v>
      </c>
      <c r="K6" s="64" t="str">
        <f>IF(ISBLANK(I6)," ",VLOOKUP(I6,'Ders Dağılım'!A$2:H$862,8,0))</f>
        <v>Öğr. Gör. Dr. Hakan Can ALTUNAY</v>
      </c>
      <c r="L6" s="86" t="s">
        <v>219</v>
      </c>
    </row>
    <row r="7" spans="1:12" x14ac:dyDescent="0.2">
      <c r="A7" s="261"/>
      <c r="B7" s="56">
        <v>0.46875</v>
      </c>
      <c r="C7" s="81"/>
      <c r="D7" s="64" t="str">
        <f>IF(ISBLANK(C7)," ",VLOOKUP(C7,'Ders Dağılım'!A$2:H$862,2,0))</f>
        <v xml:space="preserve"> </v>
      </c>
      <c r="E7" s="64" t="str">
        <f>IF(ISBLANK(C7)," ",VLOOKUP(C7,'Ders Dağılım'!A$2:H$862,8,0))</f>
        <v xml:space="preserve"> </v>
      </c>
      <c r="F7" s="86"/>
      <c r="G7" s="261"/>
      <c r="H7" s="57">
        <v>0.46875</v>
      </c>
      <c r="I7" s="79" t="s">
        <v>463</v>
      </c>
      <c r="J7" s="64" t="str">
        <f>IF(ISBLANK(I7)," ",VLOOKUP(I7,'Ders Dağılım'!A$2:H$862,2,0))</f>
        <v>Bilgisayar Ağlarının Programlanması</v>
      </c>
      <c r="K7" s="64" t="str">
        <f>IF(ISBLANK(I7)," ",VLOOKUP(I7,'Ders Dağılım'!A$2:H$862,8,0))</f>
        <v>Öğr. Gör. Dr. Hakan Can ALTUNAY</v>
      </c>
      <c r="L7" s="86" t="s">
        <v>219</v>
      </c>
    </row>
    <row r="8" spans="1:12" x14ac:dyDescent="0.2">
      <c r="A8" s="261"/>
      <c r="B8" s="56">
        <v>0.5</v>
      </c>
      <c r="C8" s="81"/>
      <c r="D8" s="64" t="str">
        <f>IF(ISBLANK(C8)," ",VLOOKUP(C8,'Ders Dağılım'!A$2:H$862,2,0))</f>
        <v xml:space="preserve"> </v>
      </c>
      <c r="E8" s="64" t="str">
        <f>IF(ISBLANK(C8)," ",VLOOKUP(C8,'Ders Dağılım'!A$2:H$862,8,0))</f>
        <v xml:space="preserve"> </v>
      </c>
      <c r="F8" s="86"/>
      <c r="G8" s="261"/>
      <c r="H8" s="57">
        <v>0.5</v>
      </c>
      <c r="I8" s="79"/>
      <c r="J8" s="64" t="str">
        <f>IF(ISBLANK(I8)," ",VLOOKUP(I8,'Ders Dağılım'!A$2:H$862,2,0))</f>
        <v xml:space="preserve"> </v>
      </c>
      <c r="K8" s="64" t="str">
        <f>IF(ISBLANK(I8)," ",VLOOKUP(I8,'Ders Dağılım'!A$2:H$862,8,0))</f>
        <v xml:space="preserve"> </v>
      </c>
      <c r="L8" s="86"/>
    </row>
    <row r="9" spans="1:12" x14ac:dyDescent="0.2">
      <c r="A9" s="261"/>
      <c r="B9" s="56">
        <v>0.54166666666666663</v>
      </c>
      <c r="C9" s="81" t="s">
        <v>456</v>
      </c>
      <c r="D9" s="64" t="str">
        <f>IF(ISBLANK(C9)," ",VLOOKUP(C9,'Ders Dağılım'!A$2:H$862,2,0))</f>
        <v>Bilgisayar Donanımı</v>
      </c>
      <c r="E9" s="64" t="str">
        <f>IF(ISBLANK(C9)," ",VLOOKUP(C9,'Ders Dağılım'!A$2:H$862,8,0))</f>
        <v>Öğr. Gör. Serkan VARAN</v>
      </c>
      <c r="F9" s="86" t="s">
        <v>222</v>
      </c>
      <c r="G9" s="261"/>
      <c r="H9" s="57">
        <v>0.54166666666666663</v>
      </c>
      <c r="I9" s="79" t="s">
        <v>473</v>
      </c>
      <c r="J9" s="64" t="str">
        <f>IF(ISBLANK(I9)," ",VLOOKUP(I9,'Ders Dağılım'!A$2:H$862,2,0))</f>
        <v>Girişimcilik ve Yenilikçilik</v>
      </c>
      <c r="K9" s="64" t="str">
        <f>IF(ISBLANK(I9)," ",VLOOKUP(I9,'Ders Dağılım'!A$2:H$862,8,0))</f>
        <v>Öğr. Gör. Neslihan YONDEMİR ÇALIŞKAN</v>
      </c>
      <c r="L9" s="86" t="s">
        <v>219</v>
      </c>
    </row>
    <row r="10" spans="1:12" x14ac:dyDescent="0.2">
      <c r="A10" s="261"/>
      <c r="B10" s="56">
        <v>0.58333333333333337</v>
      </c>
      <c r="C10" s="81" t="s">
        <v>456</v>
      </c>
      <c r="D10" s="64" t="str">
        <f>IF(ISBLANK(C10)," ",VLOOKUP(C10,'Ders Dağılım'!A$2:H$862,2,0))</f>
        <v>Bilgisayar Donanımı</v>
      </c>
      <c r="E10" s="64" t="str">
        <f>IF(ISBLANK(C10)," ",VLOOKUP(C10,'Ders Dağılım'!A$2:H$862,8,0))</f>
        <v>Öğr. Gör. Serkan VARAN</v>
      </c>
      <c r="F10" s="86" t="s">
        <v>222</v>
      </c>
      <c r="G10" s="261"/>
      <c r="H10" s="57">
        <v>0.58333333333333337</v>
      </c>
      <c r="I10" s="79" t="s">
        <v>473</v>
      </c>
      <c r="J10" s="64" t="str">
        <f>IF(ISBLANK(I10)," ",VLOOKUP(I10,'Ders Dağılım'!A$2:H$862,2,0))</f>
        <v>Girişimcilik ve Yenilikçilik</v>
      </c>
      <c r="K10" s="64" t="str">
        <f>IF(ISBLANK(I10)," ",VLOOKUP(I10,'Ders Dağılım'!A$2:H$862,8,0))</f>
        <v>Öğr. Gör. Neslihan YONDEMİR ÇALIŞKAN</v>
      </c>
      <c r="L10" s="86" t="s">
        <v>219</v>
      </c>
    </row>
    <row r="11" spans="1:12" x14ac:dyDescent="0.2">
      <c r="A11" s="261"/>
      <c r="B11" s="56">
        <v>0.625</v>
      </c>
      <c r="C11" s="81"/>
      <c r="D11" s="64" t="str">
        <f>IF(ISBLANK(C11)," ",VLOOKUP(C11,'Ders Dağılım'!A$2:H$862,2,0))</f>
        <v xml:space="preserve"> </v>
      </c>
      <c r="E11" s="64" t="str">
        <f>IF(ISBLANK(C11)," ",VLOOKUP(C11,'Ders Dağılım'!A$2:H$862,8,0))</f>
        <v xml:space="preserve"> </v>
      </c>
      <c r="F11" s="86"/>
      <c r="G11" s="261"/>
      <c r="H11" s="57">
        <v>0.625</v>
      </c>
      <c r="I11" s="79" t="s">
        <v>467</v>
      </c>
      <c r="J11" s="64" t="str">
        <f>IF(ISBLANK(I11)," ",VLOOKUP(I11,'Ders Dağılım'!A$2:H$862,2,0))</f>
        <v>Güvenlik Duvarı Çözüm Uygulamaları</v>
      </c>
      <c r="K11" s="64" t="str">
        <f>IF(ISBLANK(I11)," ",VLOOKUP(I11,'Ders Dağılım'!A$2:H$862,8,0))</f>
        <v>Öğr. Gör. Dr. Hakan Can ALTUNAY</v>
      </c>
      <c r="L11" s="86" t="s">
        <v>220</v>
      </c>
    </row>
    <row r="12" spans="1:12" ht="12" thickBot="1" x14ac:dyDescent="0.25">
      <c r="A12" s="266"/>
      <c r="B12" s="60">
        <v>0.66666666666666663</v>
      </c>
      <c r="C12" s="84"/>
      <c r="D12" s="65" t="str">
        <f>IF(ISBLANK(C12)," ",VLOOKUP(C12,'Ders Dağılım'!A$2:H$862,2,0))</f>
        <v xml:space="preserve"> </v>
      </c>
      <c r="E12" s="65" t="str">
        <f>IF(ISBLANK(C12)," ",VLOOKUP(C12,'Ders Dağılım'!A$2:H$862,8,0))</f>
        <v xml:space="preserve"> </v>
      </c>
      <c r="F12" s="87"/>
      <c r="G12" s="266"/>
      <c r="H12" s="61">
        <v>0.66666666666666663</v>
      </c>
      <c r="I12" s="82" t="s">
        <v>467</v>
      </c>
      <c r="J12" s="65" t="str">
        <f>IF(ISBLANK(I12)," ",VLOOKUP(I12,'Ders Dağılım'!A$2:H$862,2,0))</f>
        <v>Güvenlik Duvarı Çözüm Uygulamaları</v>
      </c>
      <c r="K12" s="65" t="str">
        <f>IF(ISBLANK(I12)," ",VLOOKUP(I12,'Ders Dağılım'!A$2:H$862,8,0))</f>
        <v>Öğr. Gör. Dr. Hakan Can ALTUNAY</v>
      </c>
      <c r="L12" s="87" t="s">
        <v>220</v>
      </c>
    </row>
    <row r="13" spans="1:12" ht="12" customHeight="1" x14ac:dyDescent="0.2">
      <c r="A13" s="260" t="s">
        <v>5</v>
      </c>
      <c r="B13" s="54">
        <v>0.38541666666666669</v>
      </c>
      <c r="C13" s="78" t="s">
        <v>457</v>
      </c>
      <c r="D13" s="63" t="str">
        <f>IF(ISBLANK(C13)," ",VLOOKUP(C13,'Ders Dağılım'!A$2:H$862,2,0))</f>
        <v>Veri Yapıları ve Programlama</v>
      </c>
      <c r="E13" s="63" t="str">
        <f>IF(ISBLANK(C13)," ",VLOOKUP(C13,'Ders Dağılım'!A$2:H$862,8,0))</f>
        <v>Öğr. Gör. Dr. Hakan Can ALTUNAY</v>
      </c>
      <c r="F13" s="85" t="s">
        <v>222</v>
      </c>
      <c r="G13" s="260" t="s">
        <v>5</v>
      </c>
      <c r="H13" s="55">
        <v>0.38541666666666669</v>
      </c>
      <c r="I13" s="76" t="s">
        <v>471</v>
      </c>
      <c r="J13" s="63" t="str">
        <f>IF(ISBLANK(I13)," ",VLOOKUP(I13,'Ders Dağılım'!A$2:H$862,2,0))</f>
        <v>Kriptoloji Algoritmaları</v>
      </c>
      <c r="K13" s="63" t="str">
        <f>IF(ISBLANK(I13)," ",VLOOKUP(I13,'Ders Dağılım'!A$2:H$862,8,0))</f>
        <v>Öğr. Gör. Emre ENGİN</v>
      </c>
      <c r="L13" s="85" t="s">
        <v>217</v>
      </c>
    </row>
    <row r="14" spans="1:12" x14ac:dyDescent="0.2">
      <c r="A14" s="261"/>
      <c r="B14" s="56">
        <v>0.42708333333333331</v>
      </c>
      <c r="C14" s="81" t="s">
        <v>457</v>
      </c>
      <c r="D14" s="64" t="str">
        <f>IF(ISBLANK(C14)," ",VLOOKUP(C14,'Ders Dağılım'!A$2:H$862,2,0))</f>
        <v>Veri Yapıları ve Programlama</v>
      </c>
      <c r="E14" s="64" t="str">
        <f>IF(ISBLANK(C14)," ",VLOOKUP(C14,'Ders Dağılım'!A$2:H$862,8,0))</f>
        <v>Öğr. Gör. Dr. Hakan Can ALTUNAY</v>
      </c>
      <c r="F14" s="86" t="s">
        <v>222</v>
      </c>
      <c r="G14" s="261"/>
      <c r="H14" s="57">
        <v>0.42708333333333331</v>
      </c>
      <c r="I14" s="79" t="s">
        <v>471</v>
      </c>
      <c r="J14" s="64" t="str">
        <f>IF(ISBLANK(I14)," ",VLOOKUP(I14,'Ders Dağılım'!A$2:H$862,2,0))</f>
        <v>Kriptoloji Algoritmaları</v>
      </c>
      <c r="K14" s="64" t="str">
        <f>IF(ISBLANK(I14)," ",VLOOKUP(I14,'Ders Dağılım'!A$2:H$862,8,0))</f>
        <v>Öğr. Gör. Emre ENGİN</v>
      </c>
      <c r="L14" s="86" t="s">
        <v>217</v>
      </c>
    </row>
    <row r="15" spans="1:12" x14ac:dyDescent="0.2">
      <c r="A15" s="261"/>
      <c r="B15" s="56">
        <v>0.46875</v>
      </c>
      <c r="C15" s="81" t="s">
        <v>457</v>
      </c>
      <c r="D15" s="64" t="str">
        <f>IF(ISBLANK(C15)," ",VLOOKUP(C15,'Ders Dağılım'!A$2:H$862,2,0))</f>
        <v>Veri Yapıları ve Programlama</v>
      </c>
      <c r="E15" s="64" t="str">
        <f>IF(ISBLANK(C15)," ",VLOOKUP(C15,'Ders Dağılım'!A$2:H$862,8,0))</f>
        <v>Öğr. Gör. Dr. Hakan Can ALTUNAY</v>
      </c>
      <c r="F15" s="86" t="s">
        <v>222</v>
      </c>
      <c r="G15" s="261"/>
      <c r="H15" s="57">
        <v>0.46875</v>
      </c>
      <c r="I15" s="79" t="s">
        <v>471</v>
      </c>
      <c r="J15" s="64" t="str">
        <f>IF(ISBLANK(I15)," ",VLOOKUP(I15,'Ders Dağılım'!A$2:H$862,2,0))</f>
        <v>Kriptoloji Algoritmaları</v>
      </c>
      <c r="K15" s="64" t="str">
        <f>IF(ISBLANK(I15)," ",VLOOKUP(I15,'Ders Dağılım'!A$2:H$862,8,0))</f>
        <v>Öğr. Gör. Emre ENGİN</v>
      </c>
      <c r="L15" s="86" t="s">
        <v>217</v>
      </c>
    </row>
    <row r="16" spans="1:12" x14ac:dyDescent="0.2">
      <c r="A16" s="261"/>
      <c r="B16" s="56">
        <v>0.5</v>
      </c>
      <c r="C16" s="81"/>
      <c r="D16" s="64" t="str">
        <f>IF(ISBLANK(C16)," ",VLOOKUP(C16,'Ders Dağılım'!A$2:H$862,2,0))</f>
        <v xml:space="preserve"> </v>
      </c>
      <c r="E16" s="64" t="str">
        <f>IF(ISBLANK(C16)," ",VLOOKUP(C16,'Ders Dağılım'!A$2:H$862,8,0))</f>
        <v xml:space="preserve"> </v>
      </c>
      <c r="F16" s="86"/>
      <c r="G16" s="261"/>
      <c r="H16" s="57">
        <v>0.5</v>
      </c>
      <c r="I16" s="79"/>
      <c r="J16" s="64" t="str">
        <f>IF(ISBLANK(I16)," ",VLOOKUP(I16,'Ders Dağılım'!A$2:H$862,2,0))</f>
        <v xml:space="preserve"> </v>
      </c>
      <c r="K16" s="64" t="str">
        <f>IF(ISBLANK(I16)," ",VLOOKUP(I16,'Ders Dağılım'!A$2:H$862,8,0))</f>
        <v xml:space="preserve"> </v>
      </c>
      <c r="L16" s="86"/>
    </row>
    <row r="17" spans="1:12" x14ac:dyDescent="0.2">
      <c r="A17" s="261"/>
      <c r="B17" s="56">
        <v>0.54166666666666663</v>
      </c>
      <c r="C17" s="81" t="s">
        <v>451</v>
      </c>
      <c r="D17" s="64" t="str">
        <f>IF(ISBLANK(C17)," ",VLOOKUP(C17,'Ders Dağılım'!A$2:H$862,2,0))</f>
        <v>Web Tasarımının Temelleri</v>
      </c>
      <c r="E17" s="64" t="str">
        <f>IF(ISBLANK(C17)," ",VLOOKUP(C17,'Ders Dağılım'!A$2:H$862,8,0))</f>
        <v>Öğr. Gör. ASLI TOSYALI</v>
      </c>
      <c r="F17" s="86" t="s">
        <v>216</v>
      </c>
      <c r="G17" s="261"/>
      <c r="H17" s="57">
        <v>0.54166666666666663</v>
      </c>
      <c r="I17" s="79" t="s">
        <v>467</v>
      </c>
      <c r="J17" s="64" t="str">
        <f>IF(ISBLANK(I17)," ",VLOOKUP(I17,'Ders Dağılım'!A$2:H$862,2,0))</f>
        <v>Güvenlik Duvarı Çözüm Uygulamaları</v>
      </c>
      <c r="K17" s="64" t="str">
        <f>IF(ISBLANK(I17)," ",VLOOKUP(I17,'Ders Dağılım'!A$2:H$862,8,0))</f>
        <v>Öğr. Gör. Dr. Hakan Can ALTUNAY</v>
      </c>
      <c r="L17" s="86" t="s">
        <v>220</v>
      </c>
    </row>
    <row r="18" spans="1:12" x14ac:dyDescent="0.2">
      <c r="A18" s="261"/>
      <c r="B18" s="56">
        <v>0.58333333333333337</v>
      </c>
      <c r="C18" s="81" t="s">
        <v>451</v>
      </c>
      <c r="D18" s="64" t="str">
        <f>IF(ISBLANK(C18)," ",VLOOKUP(C18,'Ders Dağılım'!A$2:H$862,2,0))</f>
        <v>Web Tasarımının Temelleri</v>
      </c>
      <c r="E18" s="64" t="str">
        <f>IF(ISBLANK(C18)," ",VLOOKUP(C18,'Ders Dağılım'!A$2:H$862,8,0))</f>
        <v>Öğr. Gör. ASLI TOSYALI</v>
      </c>
      <c r="F18" s="86" t="s">
        <v>216</v>
      </c>
      <c r="G18" s="261"/>
      <c r="H18" s="57">
        <v>0.58333333333333337</v>
      </c>
      <c r="I18" s="79" t="s">
        <v>467</v>
      </c>
      <c r="J18" s="64" t="str">
        <f>IF(ISBLANK(I18)," ",VLOOKUP(I18,'Ders Dağılım'!A$2:H$862,2,0))</f>
        <v>Güvenlik Duvarı Çözüm Uygulamaları</v>
      </c>
      <c r="K18" s="64" t="str">
        <f>IF(ISBLANK(I18)," ",VLOOKUP(I18,'Ders Dağılım'!A$2:H$862,8,0))</f>
        <v>Öğr. Gör. Dr. Hakan Can ALTUNAY</v>
      </c>
      <c r="L18" s="86" t="s">
        <v>220</v>
      </c>
    </row>
    <row r="19" spans="1:12" x14ac:dyDescent="0.2">
      <c r="A19" s="261"/>
      <c r="B19" s="56">
        <v>0.625</v>
      </c>
      <c r="C19" s="81" t="s">
        <v>451</v>
      </c>
      <c r="D19" s="64" t="str">
        <f>IF(ISBLANK(C19)," ",VLOOKUP(C19,'Ders Dağılım'!A$2:H$862,2,0))</f>
        <v>Web Tasarımının Temelleri</v>
      </c>
      <c r="E19" s="64" t="str">
        <f>IF(ISBLANK(C19)," ",VLOOKUP(C19,'Ders Dağılım'!A$2:H$862,8,0))</f>
        <v>Öğr. Gör. ASLI TOSYALI</v>
      </c>
      <c r="F19" s="86" t="s">
        <v>216</v>
      </c>
      <c r="G19" s="261"/>
      <c r="H19" s="57">
        <v>0.625</v>
      </c>
      <c r="I19" s="79"/>
      <c r="J19" s="64" t="str">
        <f>IF(ISBLANK(I19)," ",VLOOKUP(I19,'Ders Dağılım'!A$2:H$862,2,0))</f>
        <v xml:space="preserve"> </v>
      </c>
      <c r="K19" s="64" t="str">
        <f>IF(ISBLANK(I19)," ",VLOOKUP(I19,'Ders Dağılım'!A$2:H$862,8,0))</f>
        <v xml:space="preserve"> </v>
      </c>
      <c r="L19" s="86"/>
    </row>
    <row r="20" spans="1:12" ht="12" thickBot="1" x14ac:dyDescent="0.25">
      <c r="A20" s="266"/>
      <c r="B20" s="60">
        <v>0.66666666666666663</v>
      </c>
      <c r="C20" s="84"/>
      <c r="D20" s="65" t="str">
        <f>IF(ISBLANK(C20)," ",VLOOKUP(C20,'Ders Dağılım'!A$2:H$862,2,0))</f>
        <v xml:space="preserve"> </v>
      </c>
      <c r="E20" s="65" t="str">
        <f>IF(ISBLANK(C20)," ",VLOOKUP(C20,'Ders Dağılım'!A$2:H$862,8,0))</f>
        <v xml:space="preserve"> </v>
      </c>
      <c r="F20" s="87"/>
      <c r="G20" s="266"/>
      <c r="H20" s="61">
        <v>0.66666666666666663</v>
      </c>
      <c r="I20" s="82"/>
      <c r="J20" s="65" t="str">
        <f>IF(ISBLANK(I20)," ",VLOOKUP(I20,'Ders Dağılım'!A$2:H$862,2,0))</f>
        <v xml:space="preserve"> </v>
      </c>
      <c r="K20" s="65" t="str">
        <f>IF(ISBLANK(I20)," ",VLOOKUP(I20,'Ders Dağılım'!A$2:H$862,8,0))</f>
        <v xml:space="preserve"> </v>
      </c>
      <c r="L20" s="87"/>
    </row>
    <row r="21" spans="1:12" ht="12" customHeight="1" x14ac:dyDescent="0.2">
      <c r="A21" s="260" t="s">
        <v>6</v>
      </c>
      <c r="B21" s="54">
        <v>0.38541666666666669</v>
      </c>
      <c r="C21" s="78" t="s">
        <v>454</v>
      </c>
      <c r="D21" s="63" t="str">
        <f>IF(ISBLANK(C21)," ",VLOOKUP(C21,'Ders Dağılım'!A$2:H$862,2,0))</f>
        <v>Bilgi ve Ağ Güvenliği</v>
      </c>
      <c r="E21" s="63" t="str">
        <f>IF(ISBLANK(C21)," ",VLOOKUP(C21,'Ders Dağılım'!A$2:H$862,8,0))</f>
        <v>Öğr. Gör. Emre ENGİN</v>
      </c>
      <c r="F21" s="85" t="s">
        <v>217</v>
      </c>
      <c r="G21" s="260" t="s">
        <v>6</v>
      </c>
      <c r="H21" s="55">
        <v>0.38541666666666669</v>
      </c>
      <c r="I21" s="76"/>
      <c r="J21" s="63" t="str">
        <f>IF(ISBLANK(I21)," ",VLOOKUP(I21,'Ders Dağılım'!A$2:H$862,2,0))</f>
        <v xml:space="preserve"> </v>
      </c>
      <c r="K21" s="63" t="str">
        <f>IF(ISBLANK(I21)," ",VLOOKUP(I21,'Ders Dağılım'!A$2:H$862,8,0))</f>
        <v xml:space="preserve"> </v>
      </c>
      <c r="L21" s="85"/>
    </row>
    <row r="22" spans="1:12" x14ac:dyDescent="0.2">
      <c r="A22" s="261"/>
      <c r="B22" s="56">
        <v>0.42708333333333331</v>
      </c>
      <c r="C22" s="81" t="s">
        <v>454</v>
      </c>
      <c r="D22" s="64" t="str">
        <f>IF(ISBLANK(C22)," ",VLOOKUP(C22,'Ders Dağılım'!A$2:H$862,2,0))</f>
        <v>Bilgi ve Ağ Güvenliği</v>
      </c>
      <c r="E22" s="64" t="str">
        <f>IF(ISBLANK(C22)," ",VLOOKUP(C22,'Ders Dağılım'!A$2:H$862,8,0))</f>
        <v>Öğr. Gör. Emre ENGİN</v>
      </c>
      <c r="F22" s="86" t="s">
        <v>217</v>
      </c>
      <c r="G22" s="261"/>
      <c r="H22" s="57">
        <v>0.42708333333333331</v>
      </c>
      <c r="I22" s="79" t="s">
        <v>469</v>
      </c>
      <c r="J22" s="64" t="str">
        <f>IF(ISBLANK(I22)," ",VLOOKUP(I22,'Ders Dağılım'!A$2:H$862,2,0))</f>
        <v>Sanallaştırma Teknolojileri</v>
      </c>
      <c r="K22" s="64" t="str">
        <f>IF(ISBLANK(I22)," ",VLOOKUP(I22,'Ders Dağılım'!A$2:H$862,8,0))</f>
        <v>Öğr. Gör. Sema BİLGİLİ</v>
      </c>
      <c r="L22" s="86" t="s">
        <v>220</v>
      </c>
    </row>
    <row r="23" spans="1:12" x14ac:dyDescent="0.2">
      <c r="A23" s="261"/>
      <c r="B23" s="56">
        <v>0.46875</v>
      </c>
      <c r="C23" s="81" t="s">
        <v>454</v>
      </c>
      <c r="D23" s="64" t="str">
        <f>IF(ISBLANK(C23)," ",VLOOKUP(C23,'Ders Dağılım'!A$2:H$862,2,0))</f>
        <v>Bilgi ve Ağ Güvenliği</v>
      </c>
      <c r="E23" s="64" t="str">
        <f>IF(ISBLANK(C23)," ",VLOOKUP(C23,'Ders Dağılım'!A$2:H$862,8,0))</f>
        <v>Öğr. Gör. Emre ENGİN</v>
      </c>
      <c r="F23" s="86" t="s">
        <v>217</v>
      </c>
      <c r="G23" s="261"/>
      <c r="H23" s="57">
        <v>0.46875</v>
      </c>
      <c r="I23" s="79" t="s">
        <v>469</v>
      </c>
      <c r="J23" s="64" t="str">
        <f>IF(ISBLANK(I23)," ",VLOOKUP(I23,'Ders Dağılım'!A$2:H$862,2,0))</f>
        <v>Sanallaştırma Teknolojileri</v>
      </c>
      <c r="K23" s="64" t="str">
        <f>IF(ISBLANK(I23)," ",VLOOKUP(I23,'Ders Dağılım'!A$2:H$862,8,0))</f>
        <v>Öğr. Gör. Sema BİLGİLİ</v>
      </c>
      <c r="L23" s="86" t="s">
        <v>220</v>
      </c>
    </row>
    <row r="24" spans="1:12" x14ac:dyDescent="0.2">
      <c r="A24" s="261"/>
      <c r="B24" s="56">
        <v>0.5</v>
      </c>
      <c r="C24" s="81"/>
      <c r="D24" s="64" t="str">
        <f>IF(ISBLANK(C24)," ",VLOOKUP(C24,'Ders Dağılım'!A$2:H$862,2,0))</f>
        <v xml:space="preserve"> </v>
      </c>
      <c r="E24" s="64" t="str">
        <f>IF(ISBLANK(C24)," ",VLOOKUP(C24,'Ders Dağılım'!A$2:H$862,8,0))</f>
        <v xml:space="preserve"> </v>
      </c>
      <c r="F24" s="86"/>
      <c r="G24" s="261"/>
      <c r="H24" s="57">
        <v>0.5</v>
      </c>
      <c r="I24" s="79"/>
      <c r="J24" s="64" t="str">
        <f>IF(ISBLANK(I24)," ",VLOOKUP(I24,'Ders Dağılım'!A$2:H$862,2,0))</f>
        <v xml:space="preserve"> </v>
      </c>
      <c r="K24" s="64" t="str">
        <f>IF(ISBLANK(I24)," ",VLOOKUP(I24,'Ders Dağılım'!A$2:H$862,8,0))</f>
        <v xml:space="preserve"> </v>
      </c>
      <c r="L24" s="86"/>
    </row>
    <row r="25" spans="1:12" x14ac:dyDescent="0.2">
      <c r="A25" s="261"/>
      <c r="B25" s="56">
        <v>0.54166666666666663</v>
      </c>
      <c r="C25" s="81"/>
      <c r="D25" s="64" t="str">
        <f>IF(ISBLANK(C25)," ",VLOOKUP(C25,'Ders Dağılım'!A$2:H$862,2,0))</f>
        <v xml:space="preserve"> </v>
      </c>
      <c r="E25" s="64" t="str">
        <f>IF(ISBLANK(C25)," ",VLOOKUP(C25,'Ders Dağılım'!A$2:H$862,8,0))</f>
        <v xml:space="preserve"> </v>
      </c>
      <c r="F25" s="86"/>
      <c r="G25" s="261"/>
      <c r="H25" s="57">
        <v>0.54166666666666663</v>
      </c>
      <c r="I25" s="79"/>
      <c r="J25" s="64" t="str">
        <f>IF(ISBLANK(I25)," ",VLOOKUP(I25,'Ders Dağılım'!A$2:H$862,2,0))</f>
        <v xml:space="preserve"> </v>
      </c>
      <c r="K25" s="64" t="str">
        <f>IF(ISBLANK(I25)," ",VLOOKUP(I25,'Ders Dağılım'!A$2:H$862,8,0))</f>
        <v xml:space="preserve"> </v>
      </c>
      <c r="L25" s="86"/>
    </row>
    <row r="26" spans="1:12" x14ac:dyDescent="0.2">
      <c r="A26" s="261"/>
      <c r="B26" s="56">
        <v>0.58333333333333337</v>
      </c>
      <c r="C26" s="81"/>
      <c r="D26" s="64" t="str">
        <f>IF(ISBLANK(C26)," ",VLOOKUP(C26,'Ders Dağılım'!A$2:H$862,2,0))</f>
        <v xml:space="preserve"> </v>
      </c>
      <c r="E26" s="64" t="str">
        <f>IF(ISBLANK(C26)," ",VLOOKUP(C26,'Ders Dağılım'!A$2:H$862,8,0))</f>
        <v xml:space="preserve"> </v>
      </c>
      <c r="F26" s="86"/>
      <c r="G26" s="261"/>
      <c r="H26" s="57">
        <v>0.58333333333333337</v>
      </c>
      <c r="I26" s="79"/>
      <c r="J26" s="64" t="str">
        <f>IF(ISBLANK(I26)," ",VLOOKUP(I26,'Ders Dağılım'!A$2:H$862,2,0))</f>
        <v xml:space="preserve"> </v>
      </c>
      <c r="K26" s="64" t="str">
        <f>IF(ISBLANK(I26)," ",VLOOKUP(I26,'Ders Dağılım'!A$2:H$862,8,0))</f>
        <v xml:space="preserve"> </v>
      </c>
      <c r="L26" s="86"/>
    </row>
    <row r="27" spans="1:12" x14ac:dyDescent="0.2">
      <c r="A27" s="261"/>
      <c r="B27" s="56">
        <v>0.625</v>
      </c>
      <c r="C27" s="81"/>
      <c r="D27" s="64" t="str">
        <f>IF(ISBLANK(C27)," ",VLOOKUP(C27,'Ders Dağılım'!A$2:H$862,2,0))</f>
        <v xml:space="preserve"> </v>
      </c>
      <c r="E27" s="64" t="str">
        <f>IF(ISBLANK(C27)," ",VLOOKUP(C27,'Ders Dağılım'!A$2:H$862,8,0))</f>
        <v xml:space="preserve"> </v>
      </c>
      <c r="F27" s="86"/>
      <c r="G27" s="261"/>
      <c r="H27" s="57">
        <v>0.625</v>
      </c>
      <c r="I27" s="79"/>
      <c r="J27" s="64" t="str">
        <f>IF(ISBLANK(I27)," ",VLOOKUP(I27,'Ders Dağılım'!A$2:H$862,2,0))</f>
        <v xml:space="preserve"> </v>
      </c>
      <c r="K27" s="64" t="str">
        <f>IF(ISBLANK(I27)," ",VLOOKUP(I27,'Ders Dağılım'!A$2:H$862,8,0))</f>
        <v xml:space="preserve"> </v>
      </c>
      <c r="L27" s="86"/>
    </row>
    <row r="28" spans="1:12" ht="12" thickBot="1" x14ac:dyDescent="0.25">
      <c r="A28" s="266"/>
      <c r="B28" s="60">
        <v>0.66666666666666663</v>
      </c>
      <c r="C28" s="84"/>
      <c r="D28" s="65" t="str">
        <f>IF(ISBLANK(C28)," ",VLOOKUP(C28,'Ders Dağılım'!A$2:H$862,2,0))</f>
        <v xml:space="preserve"> </v>
      </c>
      <c r="E28" s="65" t="str">
        <f>IF(ISBLANK(C28)," ",VLOOKUP(C28,'Ders Dağılım'!A$2:H$862,8,0))</f>
        <v xml:space="preserve"> </v>
      </c>
      <c r="F28" s="87"/>
      <c r="G28" s="266"/>
      <c r="H28" s="61">
        <v>0.66666666666666663</v>
      </c>
      <c r="I28" s="82"/>
      <c r="J28" s="65" t="str">
        <f>IF(ISBLANK(I28)," ",VLOOKUP(I28,'Ders Dağılım'!A$2:H$862,2,0))</f>
        <v xml:space="preserve"> </v>
      </c>
      <c r="K28" s="65" t="str">
        <f>IF(ISBLANK(I28)," ",VLOOKUP(I28,'Ders Dağılım'!A$2:H$862,8,0))</f>
        <v xml:space="preserve"> </v>
      </c>
      <c r="L28" s="87"/>
    </row>
    <row r="29" spans="1:12" ht="12" customHeight="1" x14ac:dyDescent="0.2">
      <c r="A29" s="260" t="s">
        <v>7</v>
      </c>
      <c r="B29" s="54">
        <v>0.38541666666666669</v>
      </c>
      <c r="C29" s="78"/>
      <c r="D29" s="63" t="str">
        <f>IF(ISBLANK(C29)," ",VLOOKUP(C29,'Ders Dağılım'!A$2:H$862,2,0))</f>
        <v xml:space="preserve"> </v>
      </c>
      <c r="E29" s="63" t="str">
        <f>IF(ISBLANK(C29)," ",VLOOKUP(C29,'Ders Dağılım'!A$2:H$862,8,0))</f>
        <v xml:space="preserve"> </v>
      </c>
      <c r="F29" s="85"/>
      <c r="G29" s="260" t="s">
        <v>7</v>
      </c>
      <c r="H29" s="55">
        <v>0.38541666666666669</v>
      </c>
      <c r="I29" s="76"/>
      <c r="J29" s="63" t="str">
        <f>IF(ISBLANK(I29)," ",VLOOKUP(I29,'Ders Dağılım'!A$2:H$862,2,0))</f>
        <v xml:space="preserve"> </v>
      </c>
      <c r="K29" s="63" t="str">
        <f>IF(ISBLANK(I29)," ",VLOOKUP(I29,'Ders Dağılım'!A$2:H$862,8,0))</f>
        <v xml:space="preserve"> </v>
      </c>
      <c r="L29" s="85"/>
    </row>
    <row r="30" spans="1:12" x14ac:dyDescent="0.2">
      <c r="A30" s="261"/>
      <c r="B30" s="56">
        <v>0.42708333333333331</v>
      </c>
      <c r="C30" s="81"/>
      <c r="D30" s="64" t="str">
        <f>IF(ISBLANK(C30)," ",VLOOKUP(C30,'Ders Dağılım'!A$2:H$862,2,0))</f>
        <v xml:space="preserve"> </v>
      </c>
      <c r="E30" s="64" t="str">
        <f>IF(ISBLANK(C30)," ",VLOOKUP(C30,'Ders Dağılım'!A$2:H$862,8,0))</f>
        <v xml:space="preserve"> </v>
      </c>
      <c r="F30" s="86"/>
      <c r="G30" s="261"/>
      <c r="H30" s="57">
        <v>0.42708333333333331</v>
      </c>
      <c r="I30" s="79" t="s">
        <v>465</v>
      </c>
      <c r="J30" s="64" t="str">
        <f>IF(ISBLANK(I30)," ",VLOOKUP(I30,'Ders Dağılım'!A$2:H$862,2,0))</f>
        <v>Ağ Güvenlik Uygulamaları</v>
      </c>
      <c r="K30" s="64" t="str">
        <f>IF(ISBLANK(I30)," ",VLOOKUP(I30,'Ders Dağılım'!A$2:H$862,8,0))</f>
        <v>Öğr. Gör. Emre ENGİN</v>
      </c>
      <c r="L30" s="86" t="s">
        <v>225</v>
      </c>
    </row>
    <row r="31" spans="1:12" x14ac:dyDescent="0.2">
      <c r="A31" s="261"/>
      <c r="B31" s="56">
        <v>0.46875</v>
      </c>
      <c r="C31" s="81"/>
      <c r="D31" s="64" t="str">
        <f>IF(ISBLANK(C31)," ",VLOOKUP(C31,'Ders Dağılım'!A$2:H$862,2,0))</f>
        <v xml:space="preserve"> </v>
      </c>
      <c r="E31" s="64" t="str">
        <f>IF(ISBLANK(C31)," ",VLOOKUP(C31,'Ders Dağılım'!A$2:H$862,8,0))</f>
        <v xml:space="preserve"> </v>
      </c>
      <c r="F31" s="86"/>
      <c r="G31" s="261"/>
      <c r="H31" s="57">
        <v>0.46875</v>
      </c>
      <c r="I31" s="79" t="s">
        <v>465</v>
      </c>
      <c r="J31" s="64" t="str">
        <f>IF(ISBLANK(I31)," ",VLOOKUP(I31,'Ders Dağılım'!A$2:H$862,2,0))</f>
        <v>Ağ Güvenlik Uygulamaları</v>
      </c>
      <c r="K31" s="64" t="str">
        <f>IF(ISBLANK(I31)," ",VLOOKUP(I31,'Ders Dağılım'!A$2:H$862,8,0))</f>
        <v>Öğr. Gör. Emre ENGİN</v>
      </c>
      <c r="L31" s="86" t="s">
        <v>225</v>
      </c>
    </row>
    <row r="32" spans="1:12" x14ac:dyDescent="0.2">
      <c r="A32" s="261"/>
      <c r="B32" s="56">
        <v>0.5</v>
      </c>
      <c r="C32" s="81"/>
      <c r="D32" s="64" t="str">
        <f>IF(ISBLANK(C32)," ",VLOOKUP(C32,'Ders Dağılım'!A$2:H$862,2,0))</f>
        <v xml:space="preserve"> </v>
      </c>
      <c r="E32" s="64" t="str">
        <f>IF(ISBLANK(C32)," ",VLOOKUP(C32,'Ders Dağılım'!A$2:H$862,8,0))</f>
        <v xml:space="preserve"> </v>
      </c>
      <c r="F32" s="86"/>
      <c r="G32" s="261"/>
      <c r="H32" s="57">
        <v>0.5</v>
      </c>
      <c r="I32" s="79"/>
      <c r="J32" s="64" t="str">
        <f>IF(ISBLANK(I32)," ",VLOOKUP(I32,'Ders Dağılım'!A$2:H$862,2,0))</f>
        <v xml:space="preserve"> </v>
      </c>
      <c r="K32" s="64" t="str">
        <f>IF(ISBLANK(I32)," ",VLOOKUP(I32,'Ders Dağılım'!A$2:H$862,8,0))</f>
        <v xml:space="preserve"> </v>
      </c>
      <c r="L32" s="86"/>
    </row>
    <row r="33" spans="1:12" x14ac:dyDescent="0.2">
      <c r="A33" s="261"/>
      <c r="B33" s="56">
        <v>0.54166666666666663</v>
      </c>
      <c r="C33" s="81" t="s">
        <v>452</v>
      </c>
      <c r="D33" s="64" t="str">
        <f>IF(ISBLANK(C33)," ",VLOOKUP(C33,'Ders Dağılım'!A$2:H$862,2,0))</f>
        <v>Veri Tabanı</v>
      </c>
      <c r="E33" s="64" t="str">
        <f>IF(ISBLANK(C33)," ",VLOOKUP(C33,'Ders Dağılım'!A$2:H$862,8,0))</f>
        <v>Öğr. Gör. Sema BİLGİLİ</v>
      </c>
      <c r="F33" s="86" t="s">
        <v>225</v>
      </c>
      <c r="G33" s="261"/>
      <c r="H33" s="57">
        <v>0.54166666666666663</v>
      </c>
      <c r="I33" s="79"/>
      <c r="J33" s="64" t="str">
        <f>IF(ISBLANK(I33)," ",VLOOKUP(I33,'Ders Dağılım'!A$2:H$862,2,0))</f>
        <v xml:space="preserve"> </v>
      </c>
      <c r="K33" s="64" t="str">
        <f>IF(ISBLANK(I33)," ",VLOOKUP(I33,'Ders Dağılım'!A$2:H$862,8,0))</f>
        <v xml:space="preserve"> </v>
      </c>
      <c r="L33" s="86"/>
    </row>
    <row r="34" spans="1:12" x14ac:dyDescent="0.2">
      <c r="A34" s="261"/>
      <c r="B34" s="56">
        <v>0.58333333333333337</v>
      </c>
      <c r="C34" s="81" t="s">
        <v>452</v>
      </c>
      <c r="D34" s="64" t="str">
        <f>IF(ISBLANK(C34)," ",VLOOKUP(C34,'Ders Dağılım'!A$2:H$862,2,0))</f>
        <v>Veri Tabanı</v>
      </c>
      <c r="E34" s="64" t="str">
        <f>IF(ISBLANK(C34)," ",VLOOKUP(C34,'Ders Dağılım'!A$2:H$862,8,0))</f>
        <v>Öğr. Gör. Sema BİLGİLİ</v>
      </c>
      <c r="F34" s="86" t="s">
        <v>225</v>
      </c>
      <c r="G34" s="261"/>
      <c r="H34" s="57">
        <v>0.58333333333333337</v>
      </c>
      <c r="I34" s="79"/>
      <c r="J34" s="64" t="str">
        <f>IF(ISBLANK(I34)," ",VLOOKUP(I34,'Ders Dağılım'!A$2:H$862,2,0))</f>
        <v xml:space="preserve"> </v>
      </c>
      <c r="K34" s="64" t="str">
        <f>IF(ISBLANK(I34)," ",VLOOKUP(I34,'Ders Dağılım'!A$2:H$862,8,0))</f>
        <v xml:space="preserve"> </v>
      </c>
      <c r="L34" s="86"/>
    </row>
    <row r="35" spans="1:12" x14ac:dyDescent="0.2">
      <c r="A35" s="261"/>
      <c r="B35" s="56">
        <v>0.625</v>
      </c>
      <c r="C35" s="81"/>
      <c r="D35" s="64" t="str">
        <f>IF(ISBLANK(C35)," ",VLOOKUP(C35,'Ders Dağılım'!A$2:H$862,2,0))</f>
        <v xml:space="preserve"> </v>
      </c>
      <c r="E35" s="64" t="str">
        <f>IF(ISBLANK(C35)," ",VLOOKUP(C35,'Ders Dağılım'!A$2:H$862,8,0))</f>
        <v xml:space="preserve"> </v>
      </c>
      <c r="F35" s="86"/>
      <c r="G35" s="261"/>
      <c r="H35" s="57">
        <v>0.625</v>
      </c>
      <c r="I35" s="79"/>
      <c r="J35" s="64" t="str">
        <f>IF(ISBLANK(I35)," ",VLOOKUP(I35,'Ders Dağılım'!A$2:H$862,2,0))</f>
        <v xml:space="preserve"> </v>
      </c>
      <c r="K35" s="64" t="str">
        <f>IF(ISBLANK(I35)," ",VLOOKUP(I35,'Ders Dağılım'!A$2:H$862,8,0))</f>
        <v xml:space="preserve"> </v>
      </c>
      <c r="L35" s="86"/>
    </row>
    <row r="36" spans="1:12" ht="12" thickBot="1" x14ac:dyDescent="0.25">
      <c r="A36" s="266"/>
      <c r="B36" s="60">
        <v>0.66666666666666663</v>
      </c>
      <c r="C36" s="84"/>
      <c r="D36" s="65" t="str">
        <f>IF(ISBLANK(C36)," ",VLOOKUP(C36,'Ders Dağılım'!A$2:H$862,2,0))</f>
        <v xml:space="preserve"> </v>
      </c>
      <c r="E36" s="65" t="str">
        <f>IF(ISBLANK(C36)," ",VLOOKUP(C36,'Ders Dağılım'!A$2:H$862,8,0))</f>
        <v xml:space="preserve"> </v>
      </c>
      <c r="F36" s="87"/>
      <c r="G36" s="266"/>
      <c r="H36" s="61">
        <v>0.66666666666666663</v>
      </c>
      <c r="I36" s="82"/>
      <c r="J36" s="65" t="str">
        <f>IF(ISBLANK(I36)," ",VLOOKUP(I36,'Ders Dağılım'!A$2:H$862,2,0))</f>
        <v xml:space="preserve"> </v>
      </c>
      <c r="K36" s="65" t="str">
        <f>IF(ISBLANK(I36)," ",VLOOKUP(I36,'Ders Dağılım'!A$2:H$862,8,0))</f>
        <v xml:space="preserve"> </v>
      </c>
      <c r="L36" s="87"/>
    </row>
    <row r="37" spans="1:12" ht="12" customHeight="1" x14ac:dyDescent="0.2">
      <c r="A37" s="260" t="s">
        <v>8</v>
      </c>
      <c r="B37" s="54">
        <v>0.38541666666666669</v>
      </c>
      <c r="C37" s="78" t="s">
        <v>449</v>
      </c>
      <c r="D37" s="63" t="str">
        <f>IF(ISBLANK(C37)," ",VLOOKUP(C37,'Ders Dağılım'!A$2:H$862,2,0))</f>
        <v>Java Programlama</v>
      </c>
      <c r="E37" s="63" t="str">
        <f>IF(ISBLANK(C37)," ",VLOOKUP(C37,'Ders Dağılım'!A$2:H$862,8,0))</f>
        <v>Öğr. Gör. Tuğba CANSU TOPALLI</v>
      </c>
      <c r="F37" s="85" t="s">
        <v>216</v>
      </c>
      <c r="G37" s="260" t="s">
        <v>8</v>
      </c>
      <c r="H37" s="55">
        <v>0.38541666666666669</v>
      </c>
      <c r="I37" s="76" t="s">
        <v>461</v>
      </c>
      <c r="J37" s="63" t="str">
        <f>IF(ISBLANK(I37)," ",VLOOKUP(I37,'Ders Dağılım'!A$2:H$862,2,0))</f>
        <v>Güvenlik Denetim Süreci ve Yönetimi</v>
      </c>
      <c r="K37" s="63" t="str">
        <f>IF(ISBLANK(I37)," ",VLOOKUP(I37,'Ders Dağılım'!A$2:H$862,8,0))</f>
        <v>Öğr. Gör. Emre ENGİN</v>
      </c>
      <c r="L37" s="85" t="s">
        <v>225</v>
      </c>
    </row>
    <row r="38" spans="1:12" x14ac:dyDescent="0.2">
      <c r="A38" s="261"/>
      <c r="B38" s="56">
        <v>0.42708333333333331</v>
      </c>
      <c r="C38" s="81" t="s">
        <v>449</v>
      </c>
      <c r="D38" s="64" t="str">
        <f>IF(ISBLANK(C38)," ",VLOOKUP(C38,'Ders Dağılım'!A$2:H$862,2,0))</f>
        <v>Java Programlama</v>
      </c>
      <c r="E38" s="64" t="str">
        <f>IF(ISBLANK(C38)," ",VLOOKUP(C38,'Ders Dağılım'!A$2:H$862,8,0))</f>
        <v>Öğr. Gör. Tuğba CANSU TOPALLI</v>
      </c>
      <c r="F38" s="86" t="s">
        <v>216</v>
      </c>
      <c r="G38" s="261"/>
      <c r="H38" s="57">
        <v>0.42708333333333331</v>
      </c>
      <c r="I38" s="79" t="s">
        <v>461</v>
      </c>
      <c r="J38" s="64" t="str">
        <f>IF(ISBLANK(I38)," ",VLOOKUP(I38,'Ders Dağılım'!A$2:H$862,2,0))</f>
        <v>Güvenlik Denetim Süreci ve Yönetimi</v>
      </c>
      <c r="K38" s="64" t="str">
        <f>IF(ISBLANK(I38)," ",VLOOKUP(I38,'Ders Dağılım'!A$2:H$862,8,0))</f>
        <v>Öğr. Gör. Emre ENGİN</v>
      </c>
      <c r="L38" s="86" t="s">
        <v>225</v>
      </c>
    </row>
    <row r="39" spans="1:12" x14ac:dyDescent="0.2">
      <c r="A39" s="261"/>
      <c r="B39" s="56">
        <v>0.46875</v>
      </c>
      <c r="C39" s="81" t="s">
        <v>449</v>
      </c>
      <c r="D39" s="64" t="str">
        <f>IF(ISBLANK(C39)," ",VLOOKUP(C39,'Ders Dağılım'!A$2:H$862,2,0))</f>
        <v>Java Programlama</v>
      </c>
      <c r="E39" s="64" t="str">
        <f>IF(ISBLANK(C39)," ",VLOOKUP(C39,'Ders Dağılım'!A$2:H$862,8,0))</f>
        <v>Öğr. Gör. Tuğba CANSU TOPALLI</v>
      </c>
      <c r="F39" s="86" t="s">
        <v>216</v>
      </c>
      <c r="G39" s="261"/>
      <c r="H39" s="57">
        <v>0.46875</v>
      </c>
      <c r="I39" s="79" t="s">
        <v>461</v>
      </c>
      <c r="J39" s="64" t="str">
        <f>IF(ISBLANK(I39)," ",VLOOKUP(I39,'Ders Dağılım'!A$2:H$862,2,0))</f>
        <v>Güvenlik Denetim Süreci ve Yönetimi</v>
      </c>
      <c r="K39" s="64" t="str">
        <f>IF(ISBLANK(I39)," ",VLOOKUP(I39,'Ders Dağılım'!A$2:H$862,8,0))</f>
        <v>Öğr. Gör. Emre ENGİN</v>
      </c>
      <c r="L39" s="86" t="s">
        <v>225</v>
      </c>
    </row>
    <row r="40" spans="1:12" x14ac:dyDescent="0.2">
      <c r="A40" s="261"/>
      <c r="B40" s="56">
        <v>0.5</v>
      </c>
      <c r="C40" s="81"/>
      <c r="D40" s="64" t="str">
        <f>IF(ISBLANK(C40)," ",VLOOKUP(C40,'Ders Dağılım'!A$2:H$862,2,0))</f>
        <v xml:space="preserve"> </v>
      </c>
      <c r="E40" s="64" t="str">
        <f>IF(ISBLANK(C40)," ",VLOOKUP(C40,'Ders Dağılım'!A$2:H$862,8,0))</f>
        <v xml:space="preserve"> </v>
      </c>
      <c r="F40" s="86"/>
      <c r="G40" s="261"/>
      <c r="H40" s="57">
        <v>0.5</v>
      </c>
      <c r="I40" s="79"/>
      <c r="J40" s="64" t="str">
        <f>IF(ISBLANK(I40)," ",VLOOKUP(I40,'Ders Dağılım'!A$2:H$862,2,0))</f>
        <v xml:space="preserve"> </v>
      </c>
      <c r="K40" s="64" t="str">
        <f>IF(ISBLANK(I40)," ",VLOOKUP(I40,'Ders Dağılım'!A$2:H$862,8,0))</f>
        <v xml:space="preserve"> </v>
      </c>
      <c r="L40" s="86"/>
    </row>
    <row r="41" spans="1:12" x14ac:dyDescent="0.2">
      <c r="A41" s="261"/>
      <c r="B41" s="56">
        <v>0.54166666666666663</v>
      </c>
      <c r="C41" s="81" t="s">
        <v>452</v>
      </c>
      <c r="D41" s="64" t="str">
        <f>IF(ISBLANK(C41)," ",VLOOKUP(C41,'Ders Dağılım'!A$2:H$862,2,0))</f>
        <v>Veri Tabanı</v>
      </c>
      <c r="E41" s="64" t="str">
        <f>IF(ISBLANK(C41)," ",VLOOKUP(C41,'Ders Dağılım'!A$2:H$862,8,0))</f>
        <v>Öğr. Gör. Sema BİLGİLİ</v>
      </c>
      <c r="F41" s="86" t="s">
        <v>216</v>
      </c>
      <c r="G41" s="261"/>
      <c r="H41" s="57">
        <v>0.54166666666666663</v>
      </c>
      <c r="I41" s="79" t="s">
        <v>465</v>
      </c>
      <c r="J41" s="64" t="str">
        <f>IF(ISBLANK(I41)," ",VLOOKUP(I41,'Ders Dağılım'!A$2:H$862,2,0))</f>
        <v>Ağ Güvenlik Uygulamaları</v>
      </c>
      <c r="K41" s="64" t="str">
        <f>IF(ISBLANK(I41)," ",VLOOKUP(I41,'Ders Dağılım'!A$2:H$862,8,0))</f>
        <v>Öğr. Gör. Emre ENGİN</v>
      </c>
      <c r="L41" s="86" t="s">
        <v>225</v>
      </c>
    </row>
    <row r="42" spans="1:12" x14ac:dyDescent="0.2">
      <c r="A42" s="261"/>
      <c r="B42" s="56">
        <v>0.58333333333333337</v>
      </c>
      <c r="C42" s="81" t="s">
        <v>452</v>
      </c>
      <c r="D42" s="64" t="str">
        <f>IF(ISBLANK(C42)," ",VLOOKUP(C42,'Ders Dağılım'!A$2:H$862,2,0))</f>
        <v>Veri Tabanı</v>
      </c>
      <c r="E42" s="64" t="str">
        <f>IF(ISBLANK(C42)," ",VLOOKUP(C42,'Ders Dağılım'!A$2:H$862,8,0))</f>
        <v>Öğr. Gör. Sema BİLGİLİ</v>
      </c>
      <c r="F42" s="86" t="s">
        <v>216</v>
      </c>
      <c r="G42" s="261"/>
      <c r="H42" s="57">
        <v>0.58333333333333337</v>
      </c>
      <c r="I42" s="79" t="s">
        <v>465</v>
      </c>
      <c r="J42" s="64" t="str">
        <f>IF(ISBLANK(I42)," ",VLOOKUP(I42,'Ders Dağılım'!A$2:H$862,2,0))</f>
        <v>Ağ Güvenlik Uygulamaları</v>
      </c>
      <c r="K42" s="64" t="str">
        <f>IF(ISBLANK(I42)," ",VLOOKUP(I42,'Ders Dağılım'!A$2:H$862,8,0))</f>
        <v>Öğr. Gör. Emre ENGİN</v>
      </c>
      <c r="L42" s="86" t="s">
        <v>225</v>
      </c>
    </row>
    <row r="43" spans="1:12" x14ac:dyDescent="0.2">
      <c r="A43" s="261"/>
      <c r="B43" s="56">
        <v>0.625</v>
      </c>
      <c r="C43" s="81" t="s">
        <v>459</v>
      </c>
      <c r="D43" s="64" t="str">
        <f>IF(ISBLANK(C43)," ",VLOOKUP(C43,'Ders Dağılım'!A$2:H$862,2,0))</f>
        <v>Bilişim Hukuku</v>
      </c>
      <c r="E43" s="64" t="str">
        <f>IF(ISBLANK(C43)," ",VLOOKUP(C43,'Ders Dağılım'!A$2:H$862,8,0))</f>
        <v>Öğr. Gör. Ömer OCAY</v>
      </c>
      <c r="F43" s="86" t="s">
        <v>217</v>
      </c>
      <c r="G43" s="261"/>
      <c r="H43" s="57">
        <v>0.625</v>
      </c>
      <c r="I43" s="79" t="s">
        <v>469</v>
      </c>
      <c r="J43" s="64" t="str">
        <f>IF(ISBLANK(I43)," ",VLOOKUP(I43,'Ders Dağılım'!A$2:H$862,2,0))</f>
        <v>Sanallaştırma Teknolojileri</v>
      </c>
      <c r="K43" s="64" t="str">
        <f>IF(ISBLANK(I43)," ",VLOOKUP(I43,'Ders Dağılım'!A$2:H$862,8,0))</f>
        <v>Öğr. Gör. Sema BİLGİLİ</v>
      </c>
      <c r="L43" s="86" t="s">
        <v>220</v>
      </c>
    </row>
    <row r="44" spans="1:12" ht="12" thickBot="1" x14ac:dyDescent="0.25">
      <c r="A44" s="266"/>
      <c r="B44" s="60">
        <v>0.66666666666666663</v>
      </c>
      <c r="C44" s="84" t="s">
        <v>459</v>
      </c>
      <c r="D44" s="65" t="str">
        <f>IF(ISBLANK(C44)," ",VLOOKUP(C44,'Ders Dağılım'!A$2:H$862,2,0))</f>
        <v>Bilişim Hukuku</v>
      </c>
      <c r="E44" s="65" t="str">
        <f>IF(ISBLANK(C44)," ",VLOOKUP(C44,'Ders Dağılım'!A$2:H$862,8,0))</f>
        <v>Öğr. Gör. Ömer OCAY</v>
      </c>
      <c r="F44" s="87" t="s">
        <v>217</v>
      </c>
      <c r="G44" s="266"/>
      <c r="H44" s="61">
        <v>0.66666666666666663</v>
      </c>
      <c r="I44" s="82" t="s">
        <v>469</v>
      </c>
      <c r="J44" s="65" t="str">
        <f>IF(ISBLANK(I44)," ",VLOOKUP(I44,'Ders Dağılım'!A$2:H$862,2,0))</f>
        <v>Sanallaştırma Teknolojileri</v>
      </c>
      <c r="K44" s="65" t="str">
        <f>IF(ISBLANK(I44)," ",VLOOKUP(I44,'Ders Dağılım'!A$2:H$862,8,0))</f>
        <v>Öğr. Gör. Sema BİLGİLİ</v>
      </c>
      <c r="L44" s="87" t="s">
        <v>220</v>
      </c>
    </row>
  </sheetData>
  <sheetProtection algorithmName="SHA-512" hashValue="QPjANbFyFDVbvI7nHxPy/79w9vlhwO91uVAUd+KjFpWOsmnXHaZq37EDI9LJfSHn1uDQPpTqSmRoDDsUt/5wPQ==" saltValue="KqBRzBHsizNwjbo/MTQPJg==" spinCount="100000" sheet="1" objects="1" scenarios="1"/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3</vt:i4>
      </vt:variant>
    </vt:vector>
  </HeadingPairs>
  <TitlesOfParts>
    <vt:vector size="15" baseType="lpstr">
      <vt:lpstr>Ders Dağılım</vt:lpstr>
      <vt:lpstr>Çağrı</vt:lpstr>
      <vt:lpstr>Muhasebe</vt:lpstr>
      <vt:lpstr>Banka</vt:lpstr>
      <vt:lpstr>BankaİÖ</vt:lpstr>
      <vt:lpstr>SosGüv</vt:lpstr>
      <vt:lpstr>SosGüvİÖ</vt:lpstr>
      <vt:lpstr>BilProg</vt:lpstr>
      <vt:lpstr>BilGüv</vt:lpstr>
      <vt:lpstr>Öğretim Elemanı</vt:lpstr>
      <vt:lpstr>Derslikler</vt:lpstr>
      <vt:lpstr>Sayfa1</vt:lpstr>
      <vt:lpstr>A</vt:lpstr>
      <vt:lpstr>Derslikler!Yazdırma_Alanı</vt:lpstr>
      <vt:lpstr>'Öğretim Elemanı'!Yazdırma_Alanı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DURSUN KIRMEMİŞ</dc:creator>
  <cp:lastModifiedBy>admin</cp:lastModifiedBy>
  <cp:lastPrinted>2026-02-09T11:57:46Z</cp:lastPrinted>
  <dcterms:created xsi:type="dcterms:W3CDTF">2023-01-07T12:14:58Z</dcterms:created>
  <dcterms:modified xsi:type="dcterms:W3CDTF">2026-02-09T11:57:49Z</dcterms:modified>
</cp:coreProperties>
</file>